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F8C80242-847E-4657-A4FF-65E3F754CABE}" xr6:coauthVersionLast="47" xr6:coauthVersionMax="47" xr10:uidLastSave="{00000000-0000-0000-0000-000000000000}"/>
  <bookViews>
    <workbookView xWindow="-110" yWindow="-110" windowWidth="38620" windowHeight="21100" xr2:uid="{F81CD76F-654C-49EF-A93E-558AAD1D07C2}"/>
  </bookViews>
  <sheets>
    <sheet name="Simulador PPR" sheetId="2" r:id="rId1"/>
    <sheet name="BackOffice" sheetId="1" state="hidden" r:id="rId2"/>
  </sheets>
  <externalReferences>
    <externalReference r:id="rId3"/>
  </externalReferences>
  <definedNames>
    <definedName name="_xlnm.Print_Area" localSheetId="0">'Simulador PPR'!$A$1:$G$55</definedName>
  </definedNames>
  <calcPr calcId="191028"/>
  <customWorkbookViews>
    <customWorkbookView name="60D" guid="{46C8458F-774D-447D-ADF8-C402A19C14FC}" maximized="1" xWindow="-11" yWindow="-11" windowWidth="3862" windowHeight="211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C25" i="2"/>
  <c r="C23" i="2"/>
  <c r="C22" i="2"/>
  <c r="AB294" i="1" l="1"/>
  <c r="AB287" i="1"/>
  <c r="AB286" i="1"/>
  <c r="AB285" i="1"/>
  <c r="AB284" i="1"/>
  <c r="AB283" i="1"/>
  <c r="AB282" i="1"/>
  <c r="AD294" i="1" l="1"/>
  <c r="Z299" i="1"/>
  <c r="AD287" i="1"/>
  <c r="AB290" i="1"/>
  <c r="AB298" i="1"/>
  <c r="AD298" i="1" s="1"/>
  <c r="AC287" i="1" l="1"/>
  <c r="AB288" i="1"/>
  <c r="AB362" i="1" s="1"/>
  <c r="AB299" i="1" l="1"/>
  <c r="AC299" i="1" s="1"/>
  <c r="Z300" i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AB336" i="1"/>
  <c r="AB307" i="1"/>
  <c r="AB343" i="1"/>
  <c r="AB312" i="1"/>
  <c r="AB389" i="1"/>
  <c r="AB338" i="1"/>
  <c r="AB381" i="1"/>
  <c r="AB396" i="1"/>
  <c r="AB391" i="1"/>
  <c r="AB328" i="1"/>
  <c r="AB367" i="1"/>
  <c r="AB387" i="1"/>
  <c r="AB358" i="1"/>
  <c r="AB333" i="1"/>
  <c r="AB331" i="1"/>
  <c r="AB309" i="1"/>
  <c r="AB346" i="1"/>
  <c r="AB348" i="1"/>
  <c r="AB319" i="1"/>
  <c r="AB393" i="1"/>
  <c r="AB379" i="1"/>
  <c r="AB353" i="1"/>
  <c r="AB394" i="1"/>
  <c r="AB324" i="1"/>
  <c r="AB373" i="1"/>
  <c r="AB315" i="1"/>
  <c r="AB360" i="1"/>
  <c r="AB345" i="1"/>
  <c r="AB306" i="1"/>
  <c r="AB370" i="1"/>
  <c r="AB335" i="1"/>
  <c r="AB300" i="1"/>
  <c r="AB364" i="1"/>
  <c r="AB337" i="1"/>
  <c r="AB378" i="1"/>
  <c r="AB308" i="1"/>
  <c r="AB325" i="1"/>
  <c r="AB334" i="1"/>
  <c r="AB363" i="1"/>
  <c r="AB376" i="1"/>
  <c r="AB349" i="1"/>
  <c r="AB310" i="1"/>
  <c r="AB374" i="1"/>
  <c r="AB339" i="1"/>
  <c r="AB304" i="1"/>
  <c r="AB368" i="1"/>
  <c r="AB314" i="1"/>
  <c r="AB388" i="1"/>
  <c r="AB350" i="1"/>
  <c r="AB313" i="1"/>
  <c r="AB385" i="1"/>
  <c r="AB327" i="1"/>
  <c r="AB356" i="1"/>
  <c r="AB318" i="1"/>
  <c r="AB347" i="1"/>
  <c r="AB392" i="1"/>
  <c r="AB361" i="1"/>
  <c r="AB322" i="1"/>
  <c r="AB386" i="1"/>
  <c r="AB351" i="1"/>
  <c r="AB316" i="1"/>
  <c r="AB380" i="1"/>
  <c r="AB369" i="1"/>
  <c r="AB311" i="1"/>
  <c r="AB340" i="1"/>
  <c r="AB357" i="1"/>
  <c r="AB366" i="1"/>
  <c r="AB395" i="1"/>
  <c r="AB301" i="1"/>
  <c r="AB365" i="1"/>
  <c r="AB326" i="1"/>
  <c r="AB390" i="1"/>
  <c r="AB355" i="1"/>
  <c r="AB320" i="1"/>
  <c r="AB384" i="1"/>
  <c r="AB359" i="1"/>
  <c r="AB372" i="1"/>
  <c r="AB382" i="1"/>
  <c r="AB371" i="1"/>
  <c r="AB342" i="1"/>
  <c r="AB317" i="1"/>
  <c r="AB398" i="1"/>
  <c r="AB330" i="1"/>
  <c r="AB332" i="1"/>
  <c r="AB303" i="1"/>
  <c r="AB377" i="1"/>
  <c r="AB321" i="1"/>
  <c r="AB352" i="1"/>
  <c r="AB323" i="1"/>
  <c r="AB397" i="1"/>
  <c r="AB344" i="1"/>
  <c r="AB302" i="1"/>
  <c r="AB375" i="1"/>
  <c r="AB305" i="1"/>
  <c r="AB383" i="1"/>
  <c r="AB354" i="1"/>
  <c r="AB329" i="1"/>
  <c r="AB341" i="1"/>
  <c r="AE299" i="1" l="1"/>
  <c r="AD299" i="1" l="1"/>
  <c r="AC300" i="1" l="1"/>
  <c r="AE300" i="1" s="1"/>
  <c r="AD300" i="1" l="1"/>
  <c r="AC301" i="1" l="1"/>
  <c r="AE301" i="1" s="1"/>
  <c r="AD301" i="1" l="1"/>
  <c r="AC302" i="1" l="1"/>
  <c r="AE302" i="1" s="1"/>
  <c r="AD302" i="1" l="1"/>
  <c r="AC303" i="1" l="1"/>
  <c r="AE303" i="1" s="1"/>
  <c r="AD303" i="1" l="1"/>
  <c r="AC304" i="1" l="1"/>
  <c r="AE304" i="1" s="1"/>
  <c r="AD304" i="1" l="1"/>
  <c r="AC305" i="1" l="1"/>
  <c r="AE305" i="1" s="1"/>
  <c r="AD305" i="1" l="1"/>
  <c r="AC306" i="1" l="1"/>
  <c r="AE306" i="1" s="1"/>
  <c r="AD306" i="1" l="1"/>
  <c r="AC307" i="1" l="1"/>
  <c r="AE307" i="1" s="1"/>
  <c r="AD307" i="1" l="1"/>
  <c r="AC308" i="1" l="1"/>
  <c r="AE308" i="1" s="1"/>
  <c r="AD308" i="1" l="1"/>
  <c r="AC309" i="1" l="1"/>
  <c r="AE309" i="1" s="1"/>
  <c r="AD309" i="1" l="1"/>
  <c r="AC310" i="1" l="1"/>
  <c r="AE310" i="1" s="1"/>
  <c r="AD310" i="1" l="1"/>
  <c r="AC311" i="1" l="1"/>
  <c r="AE311" i="1" s="1"/>
  <c r="AD311" i="1" l="1"/>
  <c r="AC312" i="1" l="1"/>
  <c r="AE312" i="1" s="1"/>
  <c r="AD312" i="1" l="1"/>
  <c r="AC313" i="1" l="1"/>
  <c r="AE313" i="1" s="1"/>
  <c r="AD313" i="1" l="1"/>
  <c r="AC314" i="1" l="1"/>
  <c r="AE314" i="1" s="1"/>
  <c r="AD314" i="1" l="1"/>
  <c r="AC315" i="1" l="1"/>
  <c r="AE315" i="1" s="1"/>
  <c r="AD315" i="1" l="1"/>
  <c r="AC316" i="1" l="1"/>
  <c r="AE316" i="1" s="1"/>
  <c r="AD316" i="1" l="1"/>
  <c r="AC317" i="1" l="1"/>
  <c r="AE317" i="1" s="1"/>
  <c r="AD317" i="1" l="1"/>
  <c r="AC318" i="1" l="1"/>
  <c r="AE318" i="1" s="1"/>
  <c r="AD318" i="1" l="1"/>
  <c r="AC319" i="1" l="1"/>
  <c r="AE319" i="1" s="1"/>
  <c r="AD319" i="1" l="1"/>
  <c r="AC320" i="1" l="1"/>
  <c r="AE320" i="1" s="1"/>
  <c r="AD320" i="1" l="1"/>
  <c r="AC321" i="1" l="1"/>
  <c r="AE321" i="1" s="1"/>
  <c r="AD321" i="1" l="1"/>
  <c r="AC322" i="1" l="1"/>
  <c r="AE322" i="1" s="1"/>
  <c r="AD322" i="1" l="1"/>
  <c r="AC323" i="1" l="1"/>
  <c r="AE323" i="1" s="1"/>
  <c r="AD323" i="1" l="1"/>
  <c r="AC324" i="1" l="1"/>
  <c r="AE324" i="1" s="1"/>
  <c r="AD324" i="1" l="1"/>
  <c r="AC325" i="1" l="1"/>
  <c r="AE325" i="1" s="1"/>
  <c r="AD325" i="1" l="1"/>
  <c r="AC326" i="1" l="1"/>
  <c r="AE326" i="1" s="1"/>
  <c r="AD326" i="1" l="1"/>
  <c r="AC327" i="1" l="1"/>
  <c r="AE327" i="1" s="1"/>
  <c r="AD327" i="1" l="1"/>
  <c r="AC328" i="1" l="1"/>
  <c r="AE328" i="1" s="1"/>
  <c r="AD328" i="1" l="1"/>
  <c r="AC329" i="1" l="1"/>
  <c r="AE329" i="1" s="1"/>
  <c r="AD329" i="1" l="1"/>
  <c r="AC330" i="1" l="1"/>
  <c r="AE330" i="1" s="1"/>
  <c r="AD330" i="1" l="1"/>
  <c r="AC331" i="1" l="1"/>
  <c r="AE331" i="1" s="1"/>
  <c r="AD331" i="1" l="1"/>
  <c r="AC332" i="1" l="1"/>
  <c r="AE332" i="1" s="1"/>
  <c r="AD332" i="1" l="1"/>
  <c r="AC333" i="1" l="1"/>
  <c r="AE333" i="1" s="1"/>
  <c r="AD333" i="1" l="1"/>
  <c r="AC334" i="1" l="1"/>
  <c r="AE334" i="1" s="1"/>
  <c r="AD334" i="1" l="1"/>
  <c r="AC335" i="1" l="1"/>
  <c r="AE335" i="1" s="1"/>
  <c r="AD335" i="1" l="1"/>
  <c r="AC336" i="1" l="1"/>
  <c r="AE336" i="1" s="1"/>
  <c r="AD336" i="1" l="1"/>
  <c r="AC337" i="1" l="1"/>
  <c r="AE337" i="1" s="1"/>
  <c r="AD337" i="1" l="1"/>
  <c r="AC338" i="1" l="1"/>
  <c r="AE338" i="1" s="1"/>
  <c r="AD338" i="1" l="1"/>
  <c r="AC339" i="1" l="1"/>
  <c r="AE339" i="1" s="1"/>
  <c r="AD339" i="1" l="1"/>
  <c r="AC340" i="1" l="1"/>
  <c r="AE340" i="1" s="1"/>
  <c r="AD340" i="1" l="1"/>
  <c r="AC341" i="1" l="1"/>
  <c r="AE341" i="1" s="1"/>
  <c r="AD341" i="1" l="1"/>
  <c r="AC342" i="1" l="1"/>
  <c r="AE342" i="1" s="1"/>
  <c r="AB291" i="1"/>
  <c r="AD342" i="1" l="1"/>
  <c r="F30" i="2"/>
  <c r="AH853" i="1"/>
  <c r="AH575" i="1"/>
  <c r="AH367" i="1"/>
  <c r="AH911" i="1"/>
  <c r="AH492" i="1"/>
  <c r="AH395" i="1"/>
  <c r="AH893" i="1"/>
  <c r="AH837" i="1"/>
  <c r="AH388" i="1"/>
  <c r="AH568" i="1"/>
  <c r="AH414" i="1"/>
  <c r="AH394" i="1"/>
  <c r="AH464" i="1"/>
  <c r="AH397" i="1"/>
  <c r="AH842" i="1"/>
  <c r="AH433" i="1"/>
  <c r="AH620" i="1"/>
  <c r="AH714" i="1"/>
  <c r="AH535" i="1"/>
  <c r="AH841" i="1"/>
  <c r="AH429" i="1"/>
  <c r="AH345" i="1"/>
  <c r="AH453" i="1"/>
  <c r="AH571" i="1"/>
  <c r="AH975" i="1"/>
  <c r="AH778" i="1"/>
  <c r="AH559" i="1"/>
  <c r="AH475" i="1"/>
  <c r="AH358" i="1"/>
  <c r="AH872" i="1"/>
  <c r="AH961" i="1"/>
  <c r="AH688" i="1"/>
  <c r="AH741" i="1"/>
  <c r="AH951" i="1"/>
  <c r="AH760" i="1"/>
  <c r="AH771" i="1"/>
  <c r="AH608" i="1"/>
  <c r="AH393" i="1"/>
  <c r="AH390" i="1"/>
  <c r="AH1026" i="1"/>
  <c r="AH1003" i="1"/>
  <c r="AH327" i="1"/>
  <c r="AH637" i="1"/>
  <c r="AH448" i="1"/>
  <c r="AH315" i="1"/>
  <c r="AH662" i="1"/>
  <c r="AH425" i="1"/>
  <c r="AH462" i="1"/>
  <c r="AH560" i="1"/>
  <c r="AH773" i="1"/>
  <c r="AH519" i="1"/>
  <c r="AH612" i="1"/>
  <c r="AH541" i="1"/>
  <c r="AH518" i="1"/>
  <c r="AH854" i="1"/>
  <c r="AH711" i="1"/>
  <c r="AH995" i="1"/>
  <c r="AH720" i="1"/>
  <c r="AH984" i="1"/>
  <c r="AH322" i="1"/>
  <c r="AH954" i="1"/>
  <c r="AH340" i="1"/>
  <c r="AH914" i="1"/>
  <c r="AH663" i="1"/>
  <c r="AH654" i="1"/>
  <c r="AH706" i="1"/>
  <c r="AH452" i="1"/>
  <c r="AH478" i="1"/>
  <c r="AH983" i="1"/>
  <c r="AH874" i="1"/>
  <c r="AH749" i="1"/>
  <c r="AH994" i="1"/>
  <c r="AH600" i="1"/>
  <c r="AH877" i="1"/>
  <c r="AH861" i="1"/>
  <c r="AH579" i="1"/>
  <c r="AH314" i="1"/>
  <c r="AH467" i="1"/>
  <c r="AH740" i="1"/>
  <c r="AH931" i="1"/>
  <c r="AH819" i="1"/>
  <c r="AH437" i="1"/>
  <c r="AH615" i="1"/>
  <c r="AH839" i="1"/>
  <c r="AH307" i="1"/>
  <c r="AH318" i="1"/>
  <c r="AH587" i="1"/>
  <c r="AH561" i="1"/>
  <c r="AH1020" i="1"/>
  <c r="AH768" i="1"/>
  <c r="AH928" i="1"/>
  <c r="AH369" i="1"/>
  <c r="AH991" i="1"/>
  <c r="AH435" i="1"/>
  <c r="AH382" i="1"/>
  <c r="AH523" i="1"/>
  <c r="AH303" i="1"/>
  <c r="AH1022" i="1"/>
  <c r="AH416" i="1"/>
  <c r="AH485" i="1"/>
  <c r="AH378" i="1"/>
  <c r="AH313" i="1"/>
  <c r="AH357" i="1"/>
  <c r="AH959" i="1"/>
  <c r="AH858" i="1"/>
  <c r="AH725" i="1"/>
  <c r="AH412" i="1"/>
  <c r="AH528" i="1"/>
  <c r="AH972" i="1"/>
  <c r="AH629" i="1"/>
  <c r="AH321" i="1"/>
  <c r="AH409" i="1"/>
  <c r="AH504" i="1"/>
  <c r="AH418" i="1"/>
  <c r="AH563" i="1"/>
  <c r="AH360" i="1"/>
  <c r="AH848" i="1"/>
  <c r="AH566" i="1"/>
  <c r="AH450" i="1"/>
  <c r="AH657" i="1"/>
  <c r="AH881" i="1"/>
  <c r="AH730" i="1"/>
  <c r="AH550" i="1"/>
  <c r="AH354" i="1"/>
  <c r="AH554" i="1"/>
  <c r="AH958" i="1"/>
  <c r="AH747" i="1"/>
  <c r="AH921" i="1"/>
  <c r="AH363" i="1"/>
  <c r="AH986" i="1"/>
  <c r="AH1012" i="1"/>
  <c r="AH431" i="1"/>
  <c r="AH576" i="1"/>
  <c r="AH555" i="1"/>
  <c r="AH945" i="1"/>
  <c r="AH880" i="1"/>
  <c r="AH748" i="1"/>
  <c r="AH495" i="1"/>
  <c r="AH884" i="1"/>
  <c r="AH601" i="1"/>
  <c r="AH766" i="1"/>
  <c r="AH968" i="1"/>
  <c r="AH460" i="1"/>
  <c r="AH413" i="1"/>
  <c r="AH633" i="1"/>
  <c r="AH835" i="1"/>
  <c r="AH907" i="1"/>
  <c r="AH658" i="1"/>
  <c r="AH776" i="1"/>
  <c r="AH618" i="1"/>
  <c r="AH782" i="1"/>
  <c r="AH952" i="1"/>
  <c r="AH407" i="1"/>
  <c r="AH311" i="1"/>
  <c r="AH868" i="1"/>
  <c r="AH860" i="1"/>
  <c r="AH666" i="1"/>
  <c r="AH916" i="1"/>
  <c r="AH910" i="1"/>
  <c r="AH729" i="1"/>
  <c r="AH882" i="1"/>
  <c r="AH661" i="1"/>
  <c r="AH701" i="1"/>
  <c r="AH699" i="1"/>
  <c r="AH865" i="1"/>
  <c r="AH673" i="1"/>
  <c r="AH905" i="1"/>
  <c r="AH585" i="1"/>
  <c r="AH329" i="1"/>
  <c r="AH597" i="1"/>
  <c r="AH466" i="1"/>
  <c r="AH440" i="1"/>
  <c r="AH820" i="1"/>
  <c r="AH825" i="1"/>
  <c r="AH332" i="1"/>
  <c r="AH680" i="1"/>
  <c r="AH864" i="1"/>
  <c r="AH574" i="1"/>
  <c r="AH334" i="1"/>
  <c r="AH470" i="1"/>
  <c r="AH417" i="1"/>
  <c r="AH656" i="1"/>
  <c r="AH432" i="1"/>
  <c r="AH381" i="1"/>
  <c r="AH498" i="1"/>
  <c r="AH463" i="1"/>
  <c r="AH619" i="1"/>
  <c r="AH623" i="1"/>
  <c r="AH885" i="1"/>
  <c r="AH570" i="1"/>
  <c r="AH458" i="1"/>
  <c r="AH546" i="1"/>
  <c r="AH713" i="1"/>
  <c r="AH539" i="1"/>
  <c r="AH386" i="1"/>
  <c r="AH989" i="1"/>
  <c r="AH923" i="1"/>
  <c r="AH933" i="1"/>
  <c r="AH391" i="1"/>
  <c r="AH904" i="1"/>
  <c r="AH342" i="1"/>
  <c r="AH352" i="1"/>
  <c r="AH726" i="1"/>
  <c r="AH894" i="1"/>
  <c r="AH867" i="1"/>
  <c r="AH389" i="1"/>
  <c r="AH383" i="1"/>
  <c r="AH306" i="1"/>
  <c r="AH739" i="1"/>
  <c r="AH946" i="1"/>
  <c r="AH724" i="1"/>
  <c r="AH655" i="1"/>
  <c r="AH532" i="1"/>
  <c r="AH695" i="1"/>
  <c r="AH366" i="1"/>
  <c r="AH438" i="1"/>
  <c r="AH476" i="1"/>
  <c r="AH937" i="1"/>
  <c r="AH1005" i="1"/>
  <c r="AH751" i="1"/>
  <c r="AH731" i="1"/>
  <c r="AH966" i="1"/>
  <c r="AH948" i="1"/>
  <c r="AH353" i="1"/>
  <c r="AH902" i="1"/>
  <c r="AH799" i="1"/>
  <c r="AH567" i="1"/>
  <c r="AH947" i="1"/>
  <c r="AH944" i="1"/>
  <c r="AH919" i="1"/>
  <c r="AH1027" i="1"/>
  <c r="AH1006" i="1"/>
  <c r="AH611" i="1"/>
  <c r="AH953" i="1"/>
  <c r="AH973" i="1"/>
  <c r="AH723" i="1"/>
  <c r="AH392" i="1"/>
  <c r="AH696" i="1"/>
  <c r="AH878" i="1"/>
  <c r="AH845" i="1"/>
  <c r="AH813" i="1"/>
  <c r="AH487" i="1"/>
  <c r="AH459" i="1"/>
  <c r="AH598" i="1"/>
  <c r="AH859" i="1"/>
  <c r="AH447" i="1"/>
  <c r="AH999" i="1"/>
  <c r="AH856" i="1"/>
  <c r="AH738" i="1"/>
  <c r="AH1010" i="1"/>
  <c r="AH627" i="1"/>
  <c r="AH606" i="1"/>
  <c r="AH473" i="1"/>
  <c r="AH552" i="1"/>
  <c r="AH580" i="1"/>
  <c r="AH461" i="1"/>
  <c r="AH752" i="1"/>
  <c r="AH529" i="1"/>
  <c r="AH956" i="1"/>
  <c r="AH649" i="1"/>
  <c r="AH312" i="1"/>
  <c r="AH697" i="1"/>
  <c r="AH557" i="1"/>
  <c r="AH508" i="1"/>
  <c r="AH517" i="1"/>
  <c r="AH396" i="1"/>
  <c r="AH347" i="1"/>
  <c r="AH735" i="1"/>
  <c r="AH384" i="1"/>
  <c r="AH373" i="1"/>
  <c r="AH302" i="1"/>
  <c r="AH692" i="1"/>
  <c r="AH909" i="1"/>
  <c r="AH536" i="1"/>
  <c r="AH514" i="1"/>
  <c r="AH406" i="1"/>
  <c r="AH538" i="1"/>
  <c r="AH762" i="1"/>
  <c r="AH641" i="1"/>
  <c r="AH522" i="1"/>
  <c r="AH316" i="1"/>
  <c r="AH479" i="1"/>
  <c r="AH602" i="1"/>
  <c r="AH917" i="1"/>
  <c r="AH624" i="1"/>
  <c r="AH650" i="1"/>
  <c r="AH423" i="1"/>
  <c r="AH669" i="1"/>
  <c r="AH638" i="1"/>
  <c r="AH721" i="1"/>
  <c r="AH341" i="1"/>
  <c r="AH1014" i="1"/>
  <c r="AH1021" i="1"/>
  <c r="AH971" i="1"/>
  <c r="AH938" i="1"/>
  <c r="AH717" i="1"/>
  <c r="AH408" i="1"/>
  <c r="AH323" i="1"/>
  <c r="AH754" i="1"/>
  <c r="AH400" i="1"/>
  <c r="AH897" i="1"/>
  <c r="AH556" i="1"/>
  <c r="AH935" i="1"/>
  <c r="AH607" i="1"/>
  <c r="AH965" i="1"/>
  <c r="AH925" i="1"/>
  <c r="AH404" i="1"/>
  <c r="AH609" i="1"/>
  <c r="AH1013" i="1"/>
  <c r="AH646" i="1"/>
  <c r="AH1002" i="1"/>
  <c r="AH346" i="1"/>
  <c r="AH681" i="1"/>
  <c r="AH604" i="1"/>
  <c r="AH639" i="1"/>
  <c r="AH899" i="1"/>
  <c r="AH718" i="1"/>
  <c r="AH716" i="1"/>
  <c r="AH691" i="1"/>
  <c r="AH779" i="1"/>
  <c r="AH480" i="1"/>
  <c r="AH922" i="1"/>
  <c r="AH710" i="1"/>
  <c r="AH622" i="1"/>
  <c r="AH700" i="1"/>
  <c r="AH924" i="1"/>
  <c r="AH1009" i="1"/>
  <c r="AH320" i="1"/>
  <c r="AH879" i="1"/>
  <c r="AH970" i="1"/>
  <c r="AH509" i="1"/>
  <c r="AH1017" i="1"/>
  <c r="AH702" i="1"/>
  <c r="AH815" i="1"/>
  <c r="AH810" i="1"/>
  <c r="AH737" i="1"/>
  <c r="AH595" i="1"/>
  <c r="AH444" i="1"/>
  <c r="AH348" i="1"/>
  <c r="AH811" i="1"/>
  <c r="AH540" i="1"/>
  <c r="AH565" i="1"/>
  <c r="AH402" i="1"/>
  <c r="AH537" i="1"/>
  <c r="AH590" i="1"/>
  <c r="AH343" i="1"/>
  <c r="AH833" i="1"/>
  <c r="AH527" i="1"/>
  <c r="AH361" i="1"/>
  <c r="AH596" i="1"/>
  <c r="AH847" i="1"/>
  <c r="AH800" i="1"/>
  <c r="AH401" i="1"/>
  <c r="AH761" i="1"/>
  <c r="AH511" i="1"/>
  <c r="AH349" i="1"/>
  <c r="AH746" i="1"/>
  <c r="AH1000" i="1"/>
  <c r="AH505" i="1"/>
  <c r="AH377" i="1"/>
  <c r="AH421" i="1"/>
  <c r="AH589" i="1"/>
  <c r="AH569" i="1"/>
  <c r="AH482" i="1"/>
  <c r="AH398" i="1"/>
  <c r="AH588" i="1"/>
  <c r="AH530" i="1"/>
  <c r="AH824" i="1"/>
  <c r="AH804" i="1"/>
  <c r="AH895" i="1"/>
  <c r="AH891" i="1"/>
  <c r="AH769" i="1"/>
  <c r="AH780" i="1"/>
  <c r="AH493" i="1"/>
  <c r="AH774" i="1"/>
  <c r="AH399" i="1"/>
  <c r="AH840" i="1"/>
  <c r="AH376" i="1"/>
  <c r="AH558" i="1"/>
  <c r="AH372" i="1"/>
  <c r="AH828" i="1"/>
  <c r="AH439" i="1"/>
  <c r="AH927" i="1"/>
  <c r="AH857" i="1"/>
  <c r="AH351" i="1"/>
  <c r="AH1015" i="1"/>
  <c r="AH982" i="1"/>
  <c r="AH1029" i="1"/>
  <c r="AH682" i="1"/>
  <c r="AH632" i="1"/>
  <c r="AH344" i="1"/>
  <c r="AH1023" i="1"/>
  <c r="AH690" i="1"/>
  <c r="AH832" i="1"/>
  <c r="AH996" i="1"/>
  <c r="AH491" i="1"/>
  <c r="AH736" i="1"/>
  <c r="AH838" i="1"/>
  <c r="AH686" i="1"/>
  <c r="AH785" i="1"/>
  <c r="AH992" i="1"/>
  <c r="AH572" i="1"/>
  <c r="AH707" i="1"/>
  <c r="AH339" i="1"/>
  <c r="AH534" i="1"/>
  <c r="AH1028" i="1"/>
  <c r="AH755" i="1"/>
  <c r="AH759" i="1"/>
  <c r="AH365" i="1"/>
  <c r="AH758" i="1"/>
  <c r="AH926" i="1"/>
  <c r="AH873" i="1"/>
  <c r="AH424" i="1"/>
  <c r="AH648" i="1"/>
  <c r="AH980" i="1"/>
  <c r="AH549" i="1"/>
  <c r="AH428" i="1"/>
  <c r="AH765" i="1"/>
  <c r="AH617" i="1"/>
  <c r="AH387" i="1"/>
  <c r="AH786" i="1"/>
  <c r="AH764" i="1"/>
  <c r="AH586" i="1"/>
  <c r="AH506" i="1"/>
  <c r="AH593" i="1"/>
  <c r="AH1018" i="1"/>
  <c r="AH564" i="1"/>
  <c r="AH445" i="1"/>
  <c r="AH442" i="1"/>
  <c r="AH350" i="1"/>
  <c r="AH789" i="1"/>
  <c r="AH793" i="1"/>
  <c r="AH816" i="1"/>
  <c r="AH936" i="1"/>
  <c r="AH415" i="1"/>
  <c r="AH490" i="1"/>
  <c r="AH1011" i="1"/>
  <c r="AH364" i="1"/>
  <c r="AH331" i="1"/>
  <c r="AH993" i="1"/>
  <c r="AH969" i="1"/>
  <c r="AH324" i="1"/>
  <c r="AH330" i="1"/>
  <c r="AH542" i="1"/>
  <c r="AH553" i="1"/>
  <c r="AH304" i="1"/>
  <c r="AH333" i="1"/>
  <c r="AH562" i="1"/>
  <c r="AH474" i="1"/>
  <c r="AH526" i="1"/>
  <c r="AH901" i="1"/>
  <c r="AH427" i="1"/>
  <c r="AH326" i="1"/>
  <c r="AH940" i="1"/>
  <c r="AH803" i="1"/>
  <c r="AH520" i="1"/>
  <c r="AH451" i="1"/>
  <c r="AH818" i="1"/>
  <c r="AH328" i="1"/>
  <c r="AH733" i="1"/>
  <c r="AH525" i="1"/>
  <c r="AH912" i="1"/>
  <c r="AH955" i="1"/>
  <c r="AH379" i="1"/>
  <c r="AH419" i="1"/>
  <c r="AH932" i="1"/>
  <c r="AH1007" i="1"/>
  <c r="AH665" i="1"/>
  <c r="AH660" i="1"/>
  <c r="AH380" i="1"/>
  <c r="AH698" i="1"/>
  <c r="AH471" i="1"/>
  <c r="AH374" i="1"/>
  <c r="AH308" i="1"/>
  <c r="AH676" i="1"/>
  <c r="AH375" i="1"/>
  <c r="AH808" i="1"/>
  <c r="AH687" i="1"/>
  <c r="AH484" i="1"/>
  <c r="AH301" i="1"/>
  <c r="AH455" i="1"/>
  <c r="AH790" i="1"/>
  <c r="AH929" i="1"/>
  <c r="AH385" i="1"/>
  <c r="AH822" i="1"/>
  <c r="AH668" i="1"/>
  <c r="AH763" i="1"/>
  <c r="AH851" i="1"/>
  <c r="AH770" i="1"/>
  <c r="AH446" i="1"/>
  <c r="AH547" i="1"/>
  <c r="AH985" i="1"/>
  <c r="AH802" i="1"/>
  <c r="AH551" i="1"/>
  <c r="AH712" i="1"/>
  <c r="AH670" i="1"/>
  <c r="AH336" i="1"/>
  <c r="AH829" i="1"/>
  <c r="AH674" i="1"/>
  <c r="AH722" i="1"/>
  <c r="AH454" i="1"/>
  <c r="AH843" i="1"/>
  <c r="AH356" i="1"/>
  <c r="AH664" i="1"/>
  <c r="AH783" i="1"/>
  <c r="AH942" i="1"/>
  <c r="AH898" i="1"/>
  <c r="AH441" i="1"/>
  <c r="AH581" i="1"/>
  <c r="AH524" i="1"/>
  <c r="AH411" i="1"/>
  <c r="AH640" i="1"/>
  <c r="AH512" i="1"/>
  <c r="AH469" i="1"/>
  <c r="AH577" i="1"/>
  <c r="AH1001" i="1"/>
  <c r="AH981" i="1"/>
  <c r="AH299" i="1"/>
  <c r="AH521" i="1"/>
  <c r="AH812" i="1"/>
  <c r="AH465" i="1"/>
  <c r="AH705" i="1"/>
  <c r="AH978" i="1"/>
  <c r="AH757" i="1"/>
  <c r="AH305" i="1"/>
  <c r="AH672" i="1"/>
  <c r="AH371" i="1"/>
  <c r="AH544" i="1"/>
  <c r="AH997" i="1"/>
  <c r="AH683" i="1"/>
  <c r="AH727" i="1"/>
  <c r="AH591" i="1"/>
  <c r="AH405" i="1"/>
  <c r="AH573" i="1"/>
  <c r="AH592" i="1"/>
  <c r="AH628" i="1"/>
  <c r="AH456" i="1"/>
  <c r="AH410" i="1"/>
  <c r="AH436" i="1"/>
  <c r="AH913" i="1"/>
  <c r="AH503" i="1"/>
  <c r="AH677" i="1"/>
  <c r="AH998" i="1"/>
  <c r="AH744" i="1"/>
  <c r="AH844" i="1"/>
  <c r="AH645" i="1"/>
  <c r="AH548" i="1"/>
  <c r="AH1004" i="1"/>
  <c r="AH876" i="1"/>
  <c r="AH979" i="1"/>
  <c r="AB292" i="1"/>
  <c r="F36" i="2" s="1"/>
  <c r="AH1019" i="1"/>
  <c r="AH1016" i="1"/>
  <c r="AH685" i="1"/>
  <c r="AH310" i="1"/>
  <c r="AH362" i="1"/>
  <c r="AH784" i="1"/>
  <c r="AH967" i="1"/>
  <c r="AH355" i="1"/>
  <c r="AH449" i="1"/>
  <c r="AH875" i="1"/>
  <c r="AH809" i="1"/>
  <c r="AH941" i="1"/>
  <c r="AH943" i="1"/>
  <c r="AH582" i="1"/>
  <c r="AH500" i="1"/>
  <c r="AH626" i="1"/>
  <c r="AH866" i="1"/>
  <c r="AH890" i="1"/>
  <c r="AH797" i="1"/>
  <c r="AH734" i="1"/>
  <c r="AH742" i="1"/>
  <c r="AH613" i="1"/>
  <c r="AH603" i="1"/>
  <c r="AH335" i="1"/>
  <c r="AH794" i="1"/>
  <c r="AH830" i="1"/>
  <c r="AH974" i="1"/>
  <c r="AH659" i="1"/>
  <c r="AH823" i="1"/>
  <c r="AH949" i="1"/>
  <c r="AH934" i="1"/>
  <c r="AH888" i="1"/>
  <c r="AH920" i="1"/>
  <c r="AH753" i="1"/>
  <c r="AH889" i="1"/>
  <c r="AH704" i="1"/>
  <c r="AH988" i="1"/>
  <c r="AH775" i="1"/>
  <c r="AH836" i="1"/>
  <c r="AH745" i="1"/>
  <c r="AH976" i="1"/>
  <c r="AH338" i="1"/>
  <c r="AH325" i="1"/>
  <c r="AH939" i="1"/>
  <c r="AH963" i="1"/>
  <c r="AH545" i="1"/>
  <c r="AH896" i="1"/>
  <c r="AH368" i="1"/>
  <c r="AH477" i="1"/>
  <c r="AH684" i="1"/>
  <c r="AH653" i="1"/>
  <c r="AH422" i="1"/>
  <c r="AH370" i="1"/>
  <c r="AH501" i="1"/>
  <c r="AH430" i="1"/>
  <c r="AH300" i="1"/>
  <c r="AH426" i="1"/>
  <c r="AH962" i="1"/>
  <c r="AH507" i="1"/>
  <c r="AH826" i="1"/>
  <c r="AH693" i="1"/>
  <c r="AH513" i="1"/>
  <c r="AH457" i="1"/>
  <c r="AH434" i="1"/>
  <c r="AH337" i="1"/>
  <c r="AH787" i="1"/>
  <c r="AH543" i="1"/>
  <c r="AH317" i="1"/>
  <c r="AH502" i="1"/>
  <c r="AH489" i="1"/>
  <c r="AH635" i="1"/>
  <c r="AH906" i="1"/>
  <c r="AH483" i="1"/>
  <c r="AH496" i="1"/>
  <c r="AH795" i="1"/>
  <c r="AH987" i="1"/>
  <c r="AH831" i="1"/>
  <c r="AH531" i="1"/>
  <c r="AH584" i="1"/>
  <c r="AH578" i="1"/>
  <c r="AH497" i="1"/>
  <c r="AH499" i="1"/>
  <c r="AH583" i="1"/>
  <c r="AH950" i="1"/>
  <c r="AH494" i="1"/>
  <c r="AH616" i="1"/>
  <c r="AH918" i="1"/>
  <c r="AH796" i="1"/>
  <c r="AH805" i="1"/>
  <c r="AH667" i="1"/>
  <c r="AH516" i="1"/>
  <c r="AH634" i="1"/>
  <c r="AH821" i="1"/>
  <c r="AH510" i="1"/>
  <c r="AH719" i="1"/>
  <c r="AH871" i="1"/>
  <c r="AH1024" i="1"/>
  <c r="AH671" i="1"/>
  <c r="AH309" i="1"/>
  <c r="AH756" i="1"/>
  <c r="AH625" i="1"/>
  <c r="AH610" i="1"/>
  <c r="AH777" i="1"/>
  <c r="AH908" i="1"/>
  <c r="AH472" i="1"/>
  <c r="AH1025" i="1"/>
  <c r="AH870" i="1"/>
  <c r="AH614" i="1"/>
  <c r="AH488" i="1"/>
  <c r="AH533" i="1"/>
  <c r="AH319" i="1"/>
  <c r="AH788" i="1"/>
  <c r="AH515" i="1"/>
  <c r="AH850" i="1"/>
  <c r="AH887" i="1"/>
  <c r="AH817" i="1"/>
  <c r="AH791" i="1"/>
  <c r="AH689" i="1"/>
  <c r="AH806" i="1"/>
  <c r="AH767" i="1"/>
  <c r="AH915" i="1"/>
  <c r="AH807" i="1"/>
  <c r="AH814" i="1"/>
  <c r="AH675" i="1"/>
  <c r="AH728" i="1"/>
  <c r="AH621" i="1"/>
  <c r="AH862" i="1"/>
  <c r="AH900" i="1"/>
  <c r="AH849" i="1"/>
  <c r="AH930" i="1"/>
  <c r="AH652" i="1"/>
  <c r="AH403" i="1"/>
  <c r="AH708" i="1"/>
  <c r="AH630" i="1"/>
  <c r="AH781" i="1"/>
  <c r="AH1008" i="1"/>
  <c r="AH643" i="1"/>
  <c r="AH605" i="1"/>
  <c r="AH852" i="1"/>
  <c r="AH594" i="1"/>
  <c r="AH792" i="1"/>
  <c r="AH715" i="1"/>
  <c r="AH892" i="1"/>
  <c r="AH960" i="1"/>
  <c r="AH709" i="1"/>
  <c r="AH990" i="1"/>
  <c r="AH977" i="1"/>
  <c r="AH855" i="1"/>
  <c r="AH846" i="1"/>
  <c r="AH651" i="1"/>
  <c r="AH644" i="1"/>
  <c r="AH772" i="1"/>
  <c r="AH420" i="1"/>
  <c r="AH481" i="1"/>
  <c r="AH798" i="1"/>
  <c r="AH801" i="1"/>
  <c r="AH750" i="1"/>
  <c r="AH631" i="1"/>
  <c r="AH743" i="1"/>
  <c r="AH834" i="1"/>
  <c r="AH957" i="1"/>
  <c r="AH679" i="1"/>
  <c r="AH883" i="1"/>
  <c r="AH903" i="1"/>
  <c r="AH678" i="1"/>
  <c r="AH636" i="1"/>
  <c r="AH732" i="1"/>
  <c r="AH869" i="1"/>
  <c r="AH863" i="1"/>
  <c r="AH647" i="1"/>
  <c r="AH964" i="1"/>
  <c r="AH642" i="1"/>
  <c r="AH443" i="1"/>
  <c r="AH468" i="1"/>
  <c r="AH703" i="1"/>
  <c r="AH359" i="1"/>
  <c r="AH599" i="1"/>
  <c r="AH694" i="1"/>
  <c r="AH827" i="1"/>
  <c r="AH486" i="1"/>
  <c r="AH886" i="1"/>
  <c r="AC343" i="1"/>
  <c r="AE343" i="1" s="1"/>
  <c r="AD343" i="1" l="1"/>
  <c r="AC344" i="1" l="1"/>
  <c r="AE344" i="1" s="1"/>
  <c r="AD344" i="1" l="1"/>
  <c r="AC345" i="1" l="1"/>
  <c r="AE345" i="1" s="1"/>
  <c r="AD345" i="1" l="1"/>
  <c r="AC346" i="1" l="1"/>
  <c r="AE346" i="1" s="1"/>
  <c r="AD346" i="1" l="1"/>
  <c r="AC347" i="1" l="1"/>
  <c r="AE347" i="1" s="1"/>
  <c r="AD347" i="1" l="1"/>
  <c r="AC348" i="1" l="1"/>
  <c r="AE348" i="1" s="1"/>
  <c r="AD348" i="1" l="1"/>
  <c r="AC349" i="1" l="1"/>
  <c r="AE349" i="1" s="1"/>
  <c r="AD349" i="1" l="1"/>
  <c r="AC350" i="1" l="1"/>
  <c r="AE350" i="1" s="1"/>
  <c r="AD350" i="1" l="1"/>
  <c r="AC351" i="1" l="1"/>
  <c r="AE351" i="1" s="1"/>
  <c r="AD351" i="1" l="1"/>
  <c r="AC352" i="1" l="1"/>
  <c r="AE352" i="1" s="1"/>
  <c r="AD352" i="1" l="1"/>
  <c r="AC353" i="1" l="1"/>
  <c r="AE353" i="1" s="1"/>
  <c r="AD353" i="1" l="1"/>
  <c r="AC354" i="1" l="1"/>
  <c r="AE354" i="1" s="1"/>
  <c r="AD354" i="1" l="1"/>
  <c r="AC355" i="1" l="1"/>
  <c r="AE355" i="1" s="1"/>
  <c r="AD355" i="1" l="1"/>
  <c r="AC356" i="1" l="1"/>
  <c r="AE356" i="1" s="1"/>
  <c r="AD356" i="1" l="1"/>
  <c r="AC357" i="1" l="1"/>
  <c r="AE357" i="1" s="1"/>
  <c r="AD357" i="1" l="1"/>
  <c r="AC358" i="1" l="1"/>
  <c r="AE358" i="1" s="1"/>
  <c r="AD358" i="1" l="1"/>
  <c r="AC359" i="1" l="1"/>
  <c r="AE359" i="1" s="1"/>
  <c r="AD359" i="1" l="1"/>
  <c r="AC360" i="1" l="1"/>
  <c r="AE360" i="1" s="1"/>
  <c r="AD360" i="1" l="1"/>
  <c r="AC361" i="1" l="1"/>
  <c r="AE361" i="1" s="1"/>
  <c r="AD361" i="1" l="1"/>
  <c r="AC362" i="1" l="1"/>
  <c r="AE362" i="1" s="1"/>
  <c r="AD362" i="1" l="1"/>
  <c r="AC363" i="1" l="1"/>
  <c r="AE363" i="1" s="1"/>
  <c r="AD363" i="1" l="1"/>
  <c r="AC364" i="1" l="1"/>
  <c r="AE364" i="1" s="1"/>
  <c r="AD364" i="1" l="1"/>
  <c r="AC365" i="1" l="1"/>
  <c r="AE365" i="1" s="1"/>
  <c r="AD365" i="1" l="1"/>
  <c r="AC366" i="1" l="1"/>
  <c r="AE366" i="1" s="1"/>
  <c r="AD366" i="1" l="1"/>
  <c r="AC367" i="1" l="1"/>
  <c r="AE367" i="1" s="1"/>
  <c r="AD367" i="1" l="1"/>
  <c r="AC368" i="1" l="1"/>
  <c r="AE368" i="1" s="1"/>
  <c r="AD368" i="1" l="1"/>
  <c r="AC369" i="1" l="1"/>
  <c r="AE369" i="1" s="1"/>
  <c r="AD369" i="1" l="1"/>
  <c r="AC370" i="1" l="1"/>
  <c r="AE370" i="1" s="1"/>
  <c r="AD370" i="1" l="1"/>
  <c r="AC371" i="1" l="1"/>
  <c r="AE371" i="1" s="1"/>
  <c r="AD371" i="1" l="1"/>
  <c r="AC372" i="1" l="1"/>
  <c r="AE372" i="1" s="1"/>
  <c r="AD372" i="1" l="1"/>
  <c r="AC373" i="1" l="1"/>
  <c r="AE373" i="1" s="1"/>
  <c r="AD373" i="1" l="1"/>
  <c r="AC374" i="1" s="1"/>
  <c r="AE374" i="1" s="1"/>
  <c r="AD374" i="1" l="1"/>
  <c r="AC375" i="1" l="1"/>
  <c r="AE375" i="1" s="1"/>
  <c r="AD375" i="1" l="1"/>
  <c r="AC376" i="1" l="1"/>
  <c r="AE376" i="1" s="1"/>
  <c r="AD376" i="1" l="1"/>
  <c r="AC377" i="1" l="1"/>
  <c r="AE377" i="1" s="1"/>
  <c r="AD377" i="1" l="1"/>
  <c r="AC378" i="1" l="1"/>
  <c r="AE378" i="1" s="1"/>
  <c r="AD378" i="1" l="1"/>
  <c r="AC379" i="1" l="1"/>
  <c r="AE379" i="1" s="1"/>
  <c r="AD379" i="1" l="1"/>
  <c r="AC380" i="1" l="1"/>
  <c r="AE380" i="1" s="1"/>
  <c r="AD380" i="1" l="1"/>
  <c r="AC381" i="1" l="1"/>
  <c r="AE381" i="1" s="1"/>
  <c r="AD381" i="1" l="1"/>
  <c r="AC382" i="1" l="1"/>
  <c r="AE382" i="1" s="1"/>
  <c r="AD382" i="1" l="1"/>
  <c r="AC383" i="1" l="1"/>
  <c r="AE383" i="1" s="1"/>
  <c r="AD383" i="1" l="1"/>
  <c r="AC384" i="1" l="1"/>
  <c r="AE384" i="1" s="1"/>
  <c r="AD384" i="1" l="1"/>
  <c r="AC385" i="1" l="1"/>
  <c r="AE385" i="1" s="1"/>
  <c r="AD385" i="1" l="1"/>
  <c r="AC386" i="1" l="1"/>
  <c r="AE386" i="1" s="1"/>
  <c r="AD386" i="1" l="1"/>
  <c r="AC387" i="1" l="1"/>
  <c r="AE387" i="1" s="1"/>
  <c r="AD387" i="1" l="1"/>
  <c r="AC388" i="1" l="1"/>
  <c r="AE388" i="1" s="1"/>
  <c r="AD388" i="1" l="1"/>
  <c r="AC389" i="1" l="1"/>
  <c r="AE389" i="1" s="1"/>
  <c r="AD389" i="1" l="1"/>
  <c r="AC390" i="1" s="1"/>
  <c r="AE390" i="1" s="1"/>
  <c r="AD390" i="1" l="1"/>
  <c r="AC391" i="1" l="1"/>
  <c r="AE391" i="1" s="1"/>
  <c r="AD391" i="1" l="1"/>
  <c r="AC392" i="1" l="1"/>
  <c r="AE392" i="1" s="1"/>
  <c r="AD392" i="1" l="1"/>
  <c r="AC393" i="1" l="1"/>
  <c r="AE393" i="1" s="1"/>
  <c r="AD393" i="1" l="1"/>
  <c r="AC394" i="1" l="1"/>
  <c r="AE394" i="1" s="1"/>
  <c r="AD394" i="1" l="1"/>
  <c r="AC395" i="1" l="1"/>
  <c r="AE395" i="1" s="1"/>
  <c r="AD395" i="1" l="1"/>
  <c r="AC396" i="1" l="1"/>
  <c r="AE396" i="1" s="1"/>
  <c r="AD396" i="1" l="1"/>
  <c r="AC397" i="1" l="1"/>
  <c r="AE397" i="1" s="1"/>
  <c r="AD397" i="1" l="1"/>
  <c r="AC398" i="1" l="1"/>
  <c r="AE398" i="1" s="1"/>
  <c r="AD398" i="1" l="1"/>
  <c r="AB293" i="1"/>
  <c r="AC294" i="1" s="1"/>
  <c r="AB295" i="1" s="1"/>
  <c r="F46" i="2" s="1"/>
</calcChain>
</file>

<file path=xl/sharedStrings.xml><?xml version="1.0" encoding="utf-8"?>
<sst xmlns="http://schemas.openxmlformats.org/spreadsheetml/2006/main" count="48" uniqueCount="45">
  <si>
    <t>Simulador de Reforma PPR</t>
  </si>
  <si>
    <t>Sabe quanto vai receber na sua reforma? Faça em baixo a sua simulaçao e fique a conhecer o valor estimado da sua pensão de reforma e o que deve fazer hoje para evitar uma perda de rendimento no futuro.</t>
  </si>
  <si>
    <t>Dados do Utilizador</t>
  </si>
  <si>
    <t>Idade atual (anos)</t>
  </si>
  <si>
    <t>Qual idade que pretende reformar-se (anos)</t>
  </si>
  <si>
    <t>Susbcrição inicial (€)</t>
  </si>
  <si>
    <t>Periodicidade dos reforços / entregas periódicas</t>
  </si>
  <si>
    <t>Mensal</t>
  </si>
  <si>
    <t>Reforços / entregas periódicas (€)</t>
  </si>
  <si>
    <t>Resultados</t>
  </si>
  <si>
    <t>Poupança total acumulada bruta (€)</t>
  </si>
  <si>
    <t>(As rendibilidades indicadas não consideram os benefícios fiscais em vigor nem o imposto sobre os rendimentos devido no reembolso.)</t>
  </si>
  <si>
    <t>Opção Resgate Total</t>
  </si>
  <si>
    <t>Resgate Total na data de reforma (IRS 8%)</t>
  </si>
  <si>
    <t>(Os valores apresentados estão sujeitos á fiscalidade em vigor a cada momento. Pressupõe-se o valor de resgate líquido de impostos do seu PPR no início do ano indicado como idade para resgate. Nesta simulação considera-se uma tributação dos rendimentos de 8%, de acordo com a legislação em vigor para reembolsos dentro das condições gerais previstas na lei.)</t>
  </si>
  <si>
    <t>Opção Resgate Periódico</t>
  </si>
  <si>
    <t>(Se não quiser resgatar todo o valor do seu PPR no final do prazo, simule um Complemento de Reforma da sua preferência. Para este efeito deverá escolher qual a periodicidade pretendida para os resgates (mensal, trimestral, semestral e anual), qual o período em que pretende receber estes resgates (número de anos).)</t>
  </si>
  <si>
    <t>Nº de Anos para resgate periódico</t>
  </si>
  <si>
    <t>Periodicidade dos resgates</t>
  </si>
  <si>
    <t>Valor periódico Ilíquido de IRS</t>
  </si>
  <si>
    <t>(Os valores dos resgates periódicos indicados não consideram a respectiva tributação, e consideram o primeiro resgate no início do ano indicado como Idade para Resgate.)</t>
  </si>
  <si>
    <t>Não Alterar</t>
  </si>
  <si>
    <t>Idade Atual</t>
  </si>
  <si>
    <t>Idade para Resgate</t>
  </si>
  <si>
    <t>Trimestral</t>
  </si>
  <si>
    <t>Susbcrição inicial</t>
  </si>
  <si>
    <t>Semestral</t>
  </si>
  <si>
    <t>Susbscrições periódicas</t>
  </si>
  <si>
    <t>Anual</t>
  </si>
  <si>
    <t>Rentabilidade Anual líquida</t>
  </si>
  <si>
    <t>Periodicidade das Subscrições</t>
  </si>
  <si>
    <t>Indexação Anual</t>
  </si>
  <si>
    <t>Nº Anos</t>
  </si>
  <si>
    <t>Total Acumulado bruto</t>
  </si>
  <si>
    <t>Resgate Total (IRS 8%)</t>
  </si>
  <si>
    <t>Nº de Anos para resgate Periódico</t>
  </si>
  <si>
    <t>Periodicidade dos Resgates</t>
  </si>
  <si>
    <t>Anos</t>
  </si>
  <si>
    <t>Entregas</t>
  </si>
  <si>
    <t>Rentabilidade</t>
  </si>
  <si>
    <t>Acumulado</t>
  </si>
  <si>
    <t>Rentabilidade Acumulada</t>
  </si>
  <si>
    <t>Nº Períodos</t>
  </si>
  <si>
    <t>Total resgatado por período</t>
  </si>
  <si>
    <t>A informação do simulador não dispensa a leitura atenta das Informações Fundamentais Destinadas aos Investidores e do Prospeto dos fundos PPR comercializados pela Sixty Degrees - Sociedade Gestora de Organismos de Investimento Coletivo S.A. disponíveis para consulta em www.sixty-degrees.com e www.cmvm.pt.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</si>
</sst>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1E61"/>
      <name val="Arial"/>
      <family val="2"/>
    </font>
    <font>
      <sz val="12"/>
      <color rgb="FF001E6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1E61"/>
      <name val="Arial"/>
      <family val="2"/>
    </font>
    <font>
      <b/>
      <sz val="14"/>
      <color rgb="FF001E61"/>
      <name val="Arial"/>
      <family val="2"/>
    </font>
    <font>
      <sz val="11"/>
      <color rgb="FF001E61"/>
      <name val="Arial"/>
      <family val="2"/>
    </font>
    <font>
      <sz val="10"/>
      <color rgb="FF001E61"/>
      <name val="Arial"/>
      <family val="2"/>
    </font>
    <font>
      <sz val="8"/>
      <color rgb="FF001E61"/>
      <name val="Arial"/>
      <family val="2"/>
    </font>
    <font>
      <b/>
      <sz val="10"/>
      <color rgb="FF001E6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E89623"/>
      </left>
      <right style="thin">
        <color rgb="FFE89623"/>
      </right>
      <top style="thin">
        <color rgb="FFE89623"/>
      </top>
      <bottom style="thin">
        <color rgb="FFE89623"/>
      </bottom>
      <diagonal/>
    </border>
    <border>
      <left/>
      <right/>
      <top/>
      <bottom style="thin">
        <color rgb="FFE896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top"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7" fontId="8" fillId="0" borderId="0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/>
    </xf>
    <xf numFmtId="167" fontId="10" fillId="0" borderId="0" xfId="1" applyNumberFormat="1" applyFont="1" applyFill="1" applyProtection="1"/>
    <xf numFmtId="0" fontId="2" fillId="0" borderId="0" xfId="0" applyFont="1" applyAlignment="1">
      <alignment horizontal="left"/>
    </xf>
    <xf numFmtId="166" fontId="0" fillId="0" borderId="0" xfId="0" applyNumberFormat="1"/>
    <xf numFmtId="0" fontId="4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/>
    <xf numFmtId="4" fontId="13" fillId="5" borderId="1" xfId="0" applyNumberFormat="1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167" fontId="13" fillId="0" borderId="1" xfId="1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001E61"/>
      <color rgb="FFE89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1806670</xdr:colOff>
      <xdr:row>4</xdr:row>
      <xdr:rowOff>69476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9A09909-F7DD-476D-A48F-11E01E24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5908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xtydeg.sharepoint.com/sites/SixtyDegrees/Documentos%20Partilhados/General/MarketingEVendas/1.Vendas/Documentos/60%20Degrees/Simulador/Simulador%20Refo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Offic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E426-696B-40A7-843F-79810B95FBA9}">
  <sheetPr>
    <pageSetUpPr fitToPage="1"/>
  </sheetPr>
  <dimension ref="A1:K55"/>
  <sheetViews>
    <sheetView showGridLines="0" showRowColHeaders="0" tabSelected="1" zoomScaleNormal="100" workbookViewId="0">
      <selection activeCell="F16" sqref="F16"/>
    </sheetView>
  </sheetViews>
  <sheetFormatPr defaultColWidth="0" defaultRowHeight="14.5" zeroHeight="1" x14ac:dyDescent="0.35"/>
  <cols>
    <col min="1" max="2" width="3.54296875" customWidth="1"/>
    <col min="3" max="3" width="4" customWidth="1"/>
    <col min="4" max="4" width="73.54296875" customWidth="1"/>
    <col min="5" max="5" width="3.1796875" customWidth="1"/>
    <col min="6" max="6" width="14.453125" customWidth="1"/>
    <col min="7" max="7" width="3.26953125" customWidth="1"/>
    <col min="8" max="8" width="9.54296875" hidden="1" customWidth="1"/>
    <col min="9" max="9" width="9" hidden="1" customWidth="1"/>
    <col min="10" max="10" width="19.26953125" hidden="1" customWidth="1"/>
    <col min="11" max="11" width="0" hidden="1" customWidth="1"/>
    <col min="12" max="16384" width="9" hidden="1"/>
  </cols>
  <sheetData>
    <row r="1" spans="1:11" x14ac:dyDescent="0.35"/>
    <row r="2" spans="1:11" x14ac:dyDescent="0.35"/>
    <row r="3" spans="1:11" ht="18" x14ac:dyDescent="0.4">
      <c r="F3" s="15" t="s">
        <v>0</v>
      </c>
    </row>
    <row r="4" spans="1:11" x14ac:dyDescent="0.35"/>
    <row r="5" spans="1:11" x14ac:dyDescent="0.35"/>
    <row r="6" spans="1:11" x14ac:dyDescent="0.35"/>
    <row r="7" spans="1:11" ht="21" customHeight="1" x14ac:dyDescent="0.35">
      <c r="B7" s="39" t="s">
        <v>1</v>
      </c>
      <c r="C7" s="39"/>
      <c r="D7" s="39"/>
      <c r="E7" s="39"/>
      <c r="F7" s="39"/>
      <c r="G7" s="16"/>
    </row>
    <row r="8" spans="1:11" ht="20.5" customHeight="1" x14ac:dyDescent="0.35">
      <c r="A8" s="16"/>
      <c r="B8" s="39"/>
      <c r="C8" s="39"/>
      <c r="D8" s="39"/>
      <c r="E8" s="39"/>
      <c r="F8" s="39"/>
      <c r="G8" s="16"/>
    </row>
    <row r="9" spans="1:11" ht="13" customHeight="1" x14ac:dyDescent="0.35"/>
    <row r="10" spans="1:11" ht="15" customHeight="1" x14ac:dyDescent="0.35">
      <c r="C10" s="40" t="s">
        <v>2</v>
      </c>
      <c r="D10" s="40"/>
      <c r="E10" s="40"/>
      <c r="F10" s="40"/>
      <c r="G10" s="17"/>
      <c r="H10" s="17"/>
      <c r="I10" s="17"/>
      <c r="J10" s="17"/>
      <c r="K10" s="17"/>
    </row>
    <row r="11" spans="1:11" ht="8.65" customHeight="1" x14ac:dyDescent="0.35">
      <c r="C11" s="17"/>
      <c r="E11" s="17"/>
      <c r="F11" s="18"/>
      <c r="G11" s="17"/>
      <c r="H11" s="17"/>
      <c r="I11" s="17"/>
      <c r="J11" s="17"/>
      <c r="K11" s="17"/>
    </row>
    <row r="12" spans="1:11" ht="15.5" x14ac:dyDescent="0.35">
      <c r="C12" s="41" t="s">
        <v>3</v>
      </c>
      <c r="D12" s="41"/>
      <c r="E12" s="17"/>
      <c r="F12" s="45">
        <v>25</v>
      </c>
      <c r="G12" s="17"/>
      <c r="H12" s="17"/>
      <c r="I12" s="17"/>
      <c r="J12" s="17"/>
      <c r="K12" s="17"/>
    </row>
    <row r="13" spans="1:11" ht="8.65" customHeight="1" x14ac:dyDescent="0.35">
      <c r="C13" s="19"/>
      <c r="D13" s="20"/>
      <c r="E13" s="17"/>
      <c r="F13" s="21"/>
      <c r="G13" s="17"/>
      <c r="H13" s="17"/>
      <c r="I13" s="17"/>
      <c r="J13" s="17"/>
      <c r="K13" s="17"/>
    </row>
    <row r="14" spans="1:11" ht="15.5" x14ac:dyDescent="0.35">
      <c r="C14" s="41" t="s">
        <v>4</v>
      </c>
      <c r="D14" s="41"/>
      <c r="E14" s="17"/>
      <c r="F14" s="45">
        <v>68</v>
      </c>
      <c r="G14" s="17"/>
      <c r="H14" s="17"/>
      <c r="I14" s="17"/>
      <c r="J14" s="17"/>
      <c r="K14" s="17"/>
    </row>
    <row r="15" spans="1:11" ht="8.65" customHeight="1" x14ac:dyDescent="0.35">
      <c r="C15" s="34"/>
      <c r="D15" s="34"/>
      <c r="E15" s="17"/>
      <c r="F15" s="21"/>
      <c r="G15" s="17"/>
      <c r="H15" s="17"/>
      <c r="I15" s="17"/>
      <c r="J15" s="17"/>
      <c r="K15" s="17"/>
    </row>
    <row r="16" spans="1:11" ht="15.5" x14ac:dyDescent="0.35">
      <c r="C16" s="41" t="s">
        <v>5</v>
      </c>
      <c r="D16" s="41"/>
      <c r="E16" s="17"/>
      <c r="F16" s="47">
        <v>1000</v>
      </c>
      <c r="G16" s="17"/>
      <c r="H16" s="17"/>
      <c r="I16" s="17"/>
      <c r="J16" s="17"/>
      <c r="K16" s="17"/>
    </row>
    <row r="17" spans="3:11" ht="8.65" customHeight="1" x14ac:dyDescent="0.35">
      <c r="C17" s="34"/>
      <c r="D17" s="34"/>
      <c r="E17" s="17"/>
      <c r="F17" s="21"/>
      <c r="G17" s="17"/>
      <c r="H17" s="17"/>
      <c r="I17" s="17"/>
      <c r="J17" s="17"/>
      <c r="K17" s="17"/>
    </row>
    <row r="18" spans="3:11" ht="15.5" x14ac:dyDescent="0.35">
      <c r="C18" s="41" t="s">
        <v>6</v>
      </c>
      <c r="D18" s="41"/>
      <c r="E18" s="17"/>
      <c r="F18" s="45" t="s">
        <v>7</v>
      </c>
      <c r="G18" s="17"/>
      <c r="H18" s="17"/>
      <c r="K18" s="17"/>
    </row>
    <row r="19" spans="3:11" ht="8.65" customHeight="1" x14ac:dyDescent="0.35">
      <c r="C19" s="34"/>
      <c r="D19" s="34"/>
      <c r="E19" s="17"/>
      <c r="F19" s="21"/>
      <c r="G19" s="17"/>
      <c r="H19" s="17"/>
      <c r="I19" s="17"/>
      <c r="J19" s="17"/>
      <c r="K19" s="17"/>
    </row>
    <row r="20" spans="3:11" ht="15.5" x14ac:dyDescent="0.35">
      <c r="C20" s="41" t="s">
        <v>8</v>
      </c>
      <c r="D20" s="41"/>
      <c r="E20" s="17"/>
      <c r="F20" s="47">
        <v>100</v>
      </c>
      <c r="G20" s="17"/>
      <c r="H20" s="17"/>
      <c r="I20" s="22"/>
      <c r="J20" s="17"/>
      <c r="K20" s="17"/>
    </row>
    <row r="21" spans="3:11" ht="8.65" customHeight="1" x14ac:dyDescent="0.35">
      <c r="C21" s="34"/>
      <c r="D21" s="34"/>
      <c r="E21" s="17"/>
      <c r="F21" s="21"/>
      <c r="G21" s="17"/>
      <c r="H21" s="17"/>
      <c r="I21" s="17"/>
      <c r="J21" s="17"/>
      <c r="K21" s="17"/>
    </row>
    <row r="22" spans="3:11" ht="15.4" customHeight="1" x14ac:dyDescent="0.35">
      <c r="C22" s="42" t="str">
        <f>+"Taxa de crescimento anual do montante em € dos reforços / entregas periódicas"</f>
        <v>Taxa de crescimento anual do montante em € dos reforços / entregas periódicas</v>
      </c>
      <c r="D22" s="42"/>
      <c r="E22" s="23"/>
      <c r="F22" s="46">
        <v>0.02</v>
      </c>
      <c r="G22" s="17"/>
      <c r="H22" s="17"/>
      <c r="I22" s="17"/>
      <c r="J22" s="17"/>
      <c r="K22" s="17"/>
    </row>
    <row r="23" spans="3:11" ht="21.5" customHeight="1" x14ac:dyDescent="0.35">
      <c r="C23" s="36" t="str">
        <f>+"(pressupõe-se que o montante dos reforços / entregas periódicas são ajustados anualmente à taxa de "&amp;F22*100&amp;"%)"</f>
        <v>(pressupõe-se que o montante dos reforços / entregas periódicas são ajustados anualmente à taxa de 2%)</v>
      </c>
      <c r="D23" s="36"/>
      <c r="E23" s="23"/>
      <c r="F23" s="24"/>
      <c r="G23" s="17"/>
      <c r="H23" s="17"/>
      <c r="I23" s="17"/>
      <c r="J23" s="17"/>
      <c r="K23" s="17"/>
    </row>
    <row r="24" spans="3:11" ht="8.5" customHeight="1" x14ac:dyDescent="0.35">
      <c r="C24" s="25"/>
      <c r="D24" s="25"/>
      <c r="E24" s="17"/>
      <c r="F24" s="21"/>
      <c r="G24" s="17"/>
      <c r="H24" s="17"/>
      <c r="I24" s="17"/>
      <c r="J24" s="17"/>
      <c r="K24" s="17"/>
    </row>
    <row r="25" spans="3:11" ht="15.4" customHeight="1" x14ac:dyDescent="0.35">
      <c r="C25" s="42" t="str">
        <f>+"Rentabilidade anual média líquida estimada para o seu PPR"</f>
        <v>Rentabilidade anual média líquida estimada para o seu PPR</v>
      </c>
      <c r="D25" s="42"/>
      <c r="E25" s="17"/>
      <c r="F25" s="46">
        <v>0.04</v>
      </c>
    </row>
    <row r="26" spans="3:11" ht="15.4" customHeight="1" x14ac:dyDescent="0.35">
      <c r="C26" s="36" t="str">
        <f>+"(pressupõe-se que o montante inicial e as entregas são aplicados à mesma taxa de juro de "&amp;F25*100&amp;"%.)"</f>
        <v>(pressupõe-se que o montante inicial e as entregas são aplicados à mesma taxa de juro de 4%.)</v>
      </c>
      <c r="D26" s="36"/>
      <c r="E26" s="17"/>
      <c r="F26" s="18"/>
      <c r="G26" s="17"/>
      <c r="H26" s="17"/>
      <c r="I26" s="17"/>
      <c r="J26" s="17"/>
      <c r="K26" s="17"/>
    </row>
    <row r="27" spans="3:11" ht="8.65" customHeight="1" x14ac:dyDescent="0.35">
      <c r="C27" s="25"/>
      <c r="D27" s="25"/>
      <c r="E27" s="17"/>
      <c r="F27" s="26"/>
      <c r="G27" s="17"/>
      <c r="H27" s="17"/>
      <c r="I27" s="17"/>
      <c r="J27" s="17"/>
      <c r="K27" s="17"/>
    </row>
    <row r="28" spans="3:11" ht="15.5" x14ac:dyDescent="0.35">
      <c r="C28" s="40" t="s">
        <v>9</v>
      </c>
      <c r="D28" s="40"/>
      <c r="E28" s="40"/>
      <c r="F28" s="40"/>
      <c r="G28" s="17"/>
      <c r="H28" s="17"/>
      <c r="I28" s="17"/>
      <c r="J28" s="17"/>
      <c r="K28" s="17"/>
    </row>
    <row r="29" spans="3:11" ht="8.65" customHeight="1" x14ac:dyDescent="0.35">
      <c r="C29" s="25"/>
      <c r="D29" s="25"/>
      <c r="E29" s="17"/>
      <c r="F29" s="26"/>
      <c r="G29" s="17"/>
      <c r="H29" s="17"/>
      <c r="I29" s="17"/>
      <c r="J29" s="17"/>
      <c r="K29" s="17"/>
    </row>
    <row r="30" spans="3:11" ht="15.5" x14ac:dyDescent="0.35">
      <c r="C30" s="41" t="s">
        <v>10</v>
      </c>
      <c r="D30" s="41"/>
      <c r="E30" s="27"/>
      <c r="F30" s="44">
        <f>+BackOffice!AB291</f>
        <v>192789.53290268511</v>
      </c>
      <c r="G30" s="17"/>
      <c r="H30" s="17"/>
      <c r="I30" s="17"/>
      <c r="J30" s="17"/>
      <c r="K30" s="17"/>
    </row>
    <row r="31" spans="3:11" ht="15.5" x14ac:dyDescent="0.35">
      <c r="C31" s="36" t="s">
        <v>11</v>
      </c>
      <c r="D31" s="36"/>
      <c r="F31" s="28"/>
      <c r="G31" s="17"/>
      <c r="H31" s="17"/>
      <c r="I31" s="17"/>
      <c r="J31" s="17"/>
      <c r="K31" s="17"/>
    </row>
    <row r="32" spans="3:11" ht="15.5" x14ac:dyDescent="0.35">
      <c r="C32" s="36"/>
      <c r="D32" s="36"/>
      <c r="F32" s="28"/>
      <c r="G32" s="17"/>
      <c r="H32" s="17"/>
      <c r="I32" s="17"/>
      <c r="J32" s="17"/>
      <c r="K32" s="17"/>
    </row>
    <row r="33" spans="3:11" ht="8.65" customHeight="1" x14ac:dyDescent="0.35">
      <c r="C33" s="25"/>
      <c r="D33" s="25"/>
      <c r="E33" s="17"/>
      <c r="F33" s="26"/>
      <c r="G33" s="17"/>
      <c r="H33" s="17"/>
      <c r="I33" s="17"/>
      <c r="J33" s="17"/>
      <c r="K33" s="17"/>
    </row>
    <row r="34" spans="3:11" ht="15.5" x14ac:dyDescent="0.35">
      <c r="C34" s="33" t="s">
        <v>12</v>
      </c>
      <c r="D34" s="25"/>
      <c r="E34" s="17"/>
      <c r="F34" s="26"/>
      <c r="G34" s="17"/>
      <c r="H34" s="17"/>
      <c r="I34" s="17"/>
      <c r="J34" s="17"/>
      <c r="K34" s="17"/>
    </row>
    <row r="35" spans="3:11" ht="8.65" customHeight="1" x14ac:dyDescent="0.35">
      <c r="C35" s="29"/>
      <c r="D35" s="25"/>
      <c r="E35" s="17"/>
      <c r="F35" s="26"/>
      <c r="G35" s="17"/>
      <c r="H35" s="17"/>
      <c r="I35" s="17"/>
      <c r="J35" s="17"/>
      <c r="K35" s="17"/>
    </row>
    <row r="36" spans="3:11" ht="15.5" x14ac:dyDescent="0.35">
      <c r="D36" s="43" t="s">
        <v>13</v>
      </c>
      <c r="E36" s="17"/>
      <c r="F36" s="44">
        <f>+BackOffice!AB292</f>
        <v>183893.67917612818</v>
      </c>
      <c r="G36" s="17"/>
      <c r="H36" s="17"/>
      <c r="I36" s="17"/>
      <c r="J36" s="17"/>
      <c r="K36" s="17"/>
    </row>
    <row r="37" spans="3:11" ht="40" x14ac:dyDescent="0.35">
      <c r="D37" s="37" t="s">
        <v>14</v>
      </c>
      <c r="E37" s="17"/>
      <c r="F37" s="26"/>
      <c r="G37" s="17"/>
      <c r="H37" s="17"/>
      <c r="I37" s="17"/>
      <c r="J37" s="17"/>
      <c r="K37" s="17"/>
    </row>
    <row r="38" spans="3:11" ht="8.65" customHeight="1" x14ac:dyDescent="0.35">
      <c r="C38" s="30"/>
      <c r="D38" s="30"/>
      <c r="E38" s="17"/>
      <c r="F38" s="26"/>
      <c r="G38" s="17"/>
      <c r="H38" s="17"/>
      <c r="I38" s="17"/>
      <c r="J38" s="17"/>
      <c r="K38" s="17"/>
    </row>
    <row r="39" spans="3:11" ht="15.5" x14ac:dyDescent="0.35">
      <c r="C39" s="33" t="s">
        <v>15</v>
      </c>
      <c r="D39" s="30"/>
      <c r="E39" s="17"/>
      <c r="F39" s="26"/>
      <c r="G39" s="17"/>
      <c r="H39" s="17"/>
      <c r="I39" s="17"/>
      <c r="J39" s="17"/>
      <c r="K39" s="17"/>
    </row>
    <row r="40" spans="3:11" s="32" customFormat="1" ht="39" customHeight="1" x14ac:dyDescent="0.35">
      <c r="C40" s="36" t="s">
        <v>16</v>
      </c>
      <c r="D40" s="36"/>
      <c r="E40" s="36"/>
      <c r="F40" s="36"/>
      <c r="G40" s="31"/>
      <c r="H40" s="31"/>
      <c r="I40" s="31"/>
      <c r="J40" s="31"/>
      <c r="K40" s="31"/>
    </row>
    <row r="41" spans="3:11" ht="8.65" customHeight="1" x14ac:dyDescent="0.35">
      <c r="C41" s="30"/>
      <c r="D41" s="30"/>
      <c r="E41" s="17"/>
      <c r="F41" s="26"/>
      <c r="G41" s="17"/>
      <c r="H41" s="17"/>
      <c r="I41" s="17"/>
      <c r="J41" s="17"/>
      <c r="K41" s="17"/>
    </row>
    <row r="42" spans="3:11" ht="15.5" x14ac:dyDescent="0.35">
      <c r="C42" s="25"/>
      <c r="D42" s="43" t="s">
        <v>17</v>
      </c>
      <c r="E42" s="17"/>
      <c r="F42" s="45">
        <v>5</v>
      </c>
      <c r="G42" s="17"/>
      <c r="H42" s="17"/>
      <c r="I42" s="17"/>
      <c r="J42" s="17"/>
      <c r="K42" s="17"/>
    </row>
    <row r="43" spans="3:11" ht="8.65" customHeight="1" x14ac:dyDescent="0.35">
      <c r="C43" s="25"/>
      <c r="D43" s="25"/>
      <c r="E43" s="17"/>
      <c r="F43" s="26"/>
      <c r="G43" s="17"/>
      <c r="H43" s="17"/>
      <c r="I43" s="17"/>
      <c r="J43" s="17"/>
      <c r="K43" s="17"/>
    </row>
    <row r="44" spans="3:11" ht="15.5" x14ac:dyDescent="0.35">
      <c r="D44" s="43" t="s">
        <v>18</v>
      </c>
      <c r="E44" s="27"/>
      <c r="F44" s="45" t="s">
        <v>7</v>
      </c>
      <c r="G44" s="17"/>
      <c r="H44" s="17"/>
      <c r="K44" s="17"/>
    </row>
    <row r="45" spans="3:11" ht="8.65" customHeight="1" x14ac:dyDescent="0.35">
      <c r="C45" s="35"/>
      <c r="D45" s="35"/>
      <c r="E45" s="17"/>
      <c r="F45" s="21"/>
      <c r="G45" s="17"/>
      <c r="H45" s="17"/>
      <c r="I45" s="17"/>
      <c r="J45" s="17"/>
      <c r="K45" s="17"/>
    </row>
    <row r="46" spans="3:11" ht="15.5" x14ac:dyDescent="0.35">
      <c r="D46" s="43" t="s">
        <v>19</v>
      </c>
      <c r="E46" s="27"/>
      <c r="F46" s="44">
        <f>+BackOffice!AB295</f>
        <v>3532.7291928248824</v>
      </c>
    </row>
    <row r="47" spans="3:11" ht="20" x14ac:dyDescent="0.35">
      <c r="D47" s="38" t="s">
        <v>20</v>
      </c>
    </row>
    <row r="48" spans="3:11" ht="5.9" customHeight="1" x14ac:dyDescent="0.35"/>
    <row r="49" spans="1:6" ht="5.9" customHeight="1" x14ac:dyDescent="0.35"/>
    <row r="50" spans="1:6" ht="5.9" customHeight="1" x14ac:dyDescent="0.35"/>
    <row r="51" spans="1:6" ht="14.5" customHeight="1" x14ac:dyDescent="0.35">
      <c r="B51" s="39" t="s">
        <v>44</v>
      </c>
      <c r="C51" s="39"/>
      <c r="D51" s="39"/>
      <c r="E51" s="39"/>
      <c r="F51" s="39"/>
    </row>
    <row r="52" spans="1:6" x14ac:dyDescent="0.35">
      <c r="A52" s="16"/>
      <c r="B52" s="39"/>
      <c r="C52" s="39"/>
      <c r="D52" s="39"/>
      <c r="E52" s="39"/>
      <c r="F52" s="39"/>
    </row>
    <row r="53" spans="1:6" x14ac:dyDescent="0.35">
      <c r="A53" s="16"/>
      <c r="B53" s="39"/>
      <c r="C53" s="39"/>
      <c r="D53" s="39"/>
      <c r="E53" s="39"/>
      <c r="F53" s="39"/>
    </row>
    <row r="54" spans="1:6" x14ac:dyDescent="0.35">
      <c r="A54" s="16"/>
      <c r="B54" s="39"/>
      <c r="C54" s="39"/>
      <c r="D54" s="39"/>
      <c r="E54" s="39"/>
      <c r="F54" s="39"/>
    </row>
    <row r="55" spans="1:6" x14ac:dyDescent="0.35"/>
  </sheetData>
  <sheetProtection algorithmName="SHA-512" hashValue="AOQSmdnKGf1kER9g2aONWeYU3WZPeGVc0uE9YSAmChtyu7DtBVkEWlPOhtCXGw1b1tUaMZbkMNKPk9aU4by6JQ==" saltValue="uwSNvH6oyAoVtTKRLk1swQ==" spinCount="100000" sheet="1" objects="1" scenarios="1" selectLockedCells="1"/>
  <protectedRanges>
    <protectedRange algorithmName="SHA-512" hashValue="48lTM1OcfZPD5kZlj1FR1fq9mVW0AJuZvNMMvacxyuwqZ/DzxXhLSFOWxDEMnSNeNeqDCDNz2oujrR4KyMxVFA==" saltValue="iog15plRGhLN3gkWdYxpuA==" spinCount="100000" sqref="F12 G16:G17 G19 F27 F29 F33:F35 F37:F45 G46:G1048576 F14:F25" name="Front"/>
  </protectedRanges>
  <customSheetViews>
    <customSheetView guid="{46C8458F-774D-447D-ADF8-C402A19C14FC}" showPageBreaks="1" showGridLines="0" view="pageLayout">
      <selection activeCell="E16" sqref="E16"/>
      <pageMargins left="0.23622047244094491" right="0.23622047244094491" top="0.39370078740157483" bottom="0.39370078740157483" header="0.19685039370078741" footer="0.19685039370078741"/>
      <pageSetup paperSize="9" orientation="portrait" r:id="rId1"/>
      <headerFooter>
        <oddFooter>&amp;L&amp;6Sixty Degrees – Sociedade Gestora de Organismos de Investimento Coletivo S.A. 
Sede: Av. João Crisóstomo, 30 – 6º Esq. – 1050-127 LISBOA
NIF: 515 373 508 ● Nº registo no Banco de Portugal (nº343) e na CMVM (nº395).</oddFooter>
      </headerFooter>
    </customSheetView>
  </customSheetViews>
  <mergeCells count="21">
    <mergeCell ref="C30:D30"/>
    <mergeCell ref="C21:D21"/>
    <mergeCell ref="C22:D22"/>
    <mergeCell ref="C23:D23"/>
    <mergeCell ref="C26:D26"/>
    <mergeCell ref="B7:F8"/>
    <mergeCell ref="B51:F54"/>
    <mergeCell ref="C40:F40"/>
    <mergeCell ref="C25:D25"/>
    <mergeCell ref="C31:D32"/>
    <mergeCell ref="C20:D20"/>
    <mergeCell ref="C12:D12"/>
    <mergeCell ref="C14:D14"/>
    <mergeCell ref="C15:D15"/>
    <mergeCell ref="C16:D16"/>
    <mergeCell ref="C17:D17"/>
    <mergeCell ref="C18:D18"/>
    <mergeCell ref="C19:D19"/>
    <mergeCell ref="C10:F10"/>
    <mergeCell ref="C28:F28"/>
    <mergeCell ref="C45:D45"/>
  </mergeCells>
  <pageMargins left="0.23622047244094491" right="0.23622047244094491" top="0.39370078740157483" bottom="0.39370078740157483" header="0.19685039370078741" footer="0.19685039370078741"/>
  <pageSetup paperSize="9" scale="94" orientation="portrait" r:id="rId2"/>
  <headerFooter>
    <oddFooter>&amp;L&amp;6Sixty Degrees – Sociedade Gestora de Organismos de Investimento Coletivo S.A. 
Sede: Av. João Crisóstomo, 30 – 6º Esq. – 1050-127 LISBOA
NIF: 515 373 508 ● Nº registo no Banco de Portugal (nº343) e na CMVM (nº395).</oddFooter>
  </headerFooter>
  <ignoredErrors>
    <ignoredError sqref="F4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9C13C3-2489-461A-B992-F81C79259BA0}">
          <x14:formula1>
            <xm:f>'https://sixtydeg.sharepoint.com/sites/SixtyDegrees/Documentos Partilhados/General/MarketingEVendas/1.Vendas/Documentos/60 Degrees/Simulador/[Simulador Reforma.xlsx]BackOffice'!#REF!</xm:f>
          </x14:formula1>
          <xm:sqref>F27:F29 F31:F35 F43 F37:F39 F41</xm:sqref>
        </x14:dataValidation>
        <x14:dataValidation type="list" allowBlank="1" showInputMessage="1" showErrorMessage="1" xr:uid="{207D6A8A-59AD-413D-9622-03C5798A7411}">
          <x14:formula1>
            <xm:f>BackOffice!$AH$282:$AH$285</xm:f>
          </x14:formula1>
          <xm:sqref>F18 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85B4-8E1E-41A1-AA58-30B0239C4AE2}">
  <dimension ref="Z281:AN1029"/>
  <sheetViews>
    <sheetView workbookViewId="0">
      <selection activeCell="A2" sqref="A2"/>
    </sheetView>
  </sheetViews>
  <sheetFormatPr defaultRowHeight="14.5" x14ac:dyDescent="0.35"/>
  <cols>
    <col min="26" max="26" width="9" style="1"/>
    <col min="27" max="27" width="29.54296875" bestFit="1" customWidth="1"/>
    <col min="28" max="30" width="12.54296875" bestFit="1" customWidth="1"/>
    <col min="31" max="31" width="22.453125" bestFit="1" customWidth="1"/>
    <col min="33" max="33" width="10.54296875" style="1" bestFit="1" customWidth="1"/>
    <col min="34" max="34" width="24" bestFit="1" customWidth="1"/>
    <col min="35" max="35" width="13.7265625" bestFit="1" customWidth="1"/>
    <col min="36" max="36" width="11.81640625" bestFit="1" customWidth="1"/>
  </cols>
  <sheetData>
    <row r="281" spans="27:36" x14ac:dyDescent="0.35">
      <c r="AH281" t="s">
        <v>21</v>
      </c>
    </row>
    <row r="282" spans="27:36" x14ac:dyDescent="0.35">
      <c r="AA282" t="s">
        <v>22</v>
      </c>
      <c r="AB282" s="13">
        <f>+'Simulador PPR'!F12</f>
        <v>25</v>
      </c>
      <c r="AH282" s="10" t="s">
        <v>7</v>
      </c>
    </row>
    <row r="283" spans="27:36" x14ac:dyDescent="0.35">
      <c r="AA283" t="s">
        <v>23</v>
      </c>
      <c r="AB283" s="13">
        <f>+'Simulador PPR'!F14</f>
        <v>68</v>
      </c>
      <c r="AH283" s="10" t="s">
        <v>24</v>
      </c>
      <c r="AJ283" s="5"/>
    </row>
    <row r="284" spans="27:36" x14ac:dyDescent="0.35">
      <c r="AA284" t="s">
        <v>25</v>
      </c>
      <c r="AB284" s="13">
        <f>+'Simulador PPR'!F16</f>
        <v>1000</v>
      </c>
      <c r="AH284" s="10" t="s">
        <v>26</v>
      </c>
      <c r="AJ284" s="5"/>
    </row>
    <row r="285" spans="27:36" x14ac:dyDescent="0.35">
      <c r="AA285" t="s">
        <v>27</v>
      </c>
      <c r="AB285" s="13">
        <f>+'Simulador PPR'!F20</f>
        <v>100</v>
      </c>
      <c r="AH285" s="10" t="s">
        <v>28</v>
      </c>
    </row>
    <row r="286" spans="27:36" x14ac:dyDescent="0.35">
      <c r="AA286" t="s">
        <v>29</v>
      </c>
      <c r="AB286" s="14">
        <f>+'Simulador PPR'!F25</f>
        <v>0.04</v>
      </c>
      <c r="AJ286" s="5"/>
    </row>
    <row r="287" spans="27:36" x14ac:dyDescent="0.35">
      <c r="AA287" t="s">
        <v>30</v>
      </c>
      <c r="AB287" s="13" t="str">
        <f>+'Simulador PPR'!F18</f>
        <v>Mensal</v>
      </c>
      <c r="AC287" s="9">
        <f>+(AB286+1)^(1/AD287)-1</f>
        <v>3.2737397821989145E-3</v>
      </c>
      <c r="AD287" s="1">
        <f>+IF($AB$287="Mensal",12,IF($AB$287="Trimestral",4,IF($AB$287="Semestral",2,IF($AB$287="Anual",1,"Error"))))</f>
        <v>12</v>
      </c>
      <c r="AJ287" s="5"/>
    </row>
    <row r="288" spans="27:36" x14ac:dyDescent="0.35">
      <c r="AA288" t="s">
        <v>31</v>
      </c>
      <c r="AB288" s="14">
        <f>+'Simulador PPR'!F22</f>
        <v>0.02</v>
      </c>
      <c r="AJ288" s="5"/>
    </row>
    <row r="289" spans="26:40" x14ac:dyDescent="0.35">
      <c r="AJ289" s="5"/>
    </row>
    <row r="290" spans="26:40" x14ac:dyDescent="0.35">
      <c r="AA290" s="2" t="s">
        <v>32</v>
      </c>
      <c r="AB290" s="1">
        <f>AB283-AB282</f>
        <v>43</v>
      </c>
      <c r="AJ290" s="5"/>
    </row>
    <row r="291" spans="26:40" x14ac:dyDescent="0.35">
      <c r="AA291" s="2" t="s">
        <v>33</v>
      </c>
      <c r="AB291" s="11">
        <f>VLOOKUP(AB290,AA298:AD408,4,FALSE)</f>
        <v>192789.53290268511</v>
      </c>
      <c r="AJ291" s="5"/>
      <c r="AL291" s="4"/>
    </row>
    <row r="292" spans="26:40" x14ac:dyDescent="0.35">
      <c r="AA292" s="2" t="s">
        <v>34</v>
      </c>
      <c r="AB292" s="11">
        <f>+AB291-VLOOKUP(AB290,$AA$298:$AE$408,5,FALSE)*0.08</f>
        <v>183893.67917612818</v>
      </c>
      <c r="AJ292" s="5"/>
    </row>
    <row r="293" spans="26:40" x14ac:dyDescent="0.35">
      <c r="AA293" s="2" t="s">
        <v>35</v>
      </c>
      <c r="AB293" s="12">
        <f>+'Simulador PPR'!F42</f>
        <v>5</v>
      </c>
      <c r="AJ293" s="5"/>
    </row>
    <row r="294" spans="26:40" x14ac:dyDescent="0.35">
      <c r="AA294" t="s">
        <v>36</v>
      </c>
      <c r="AB294" s="13" t="str">
        <f>+'Simulador PPR'!F44</f>
        <v>Mensal</v>
      </c>
      <c r="AC294" s="1">
        <f>+AB293*AD294</f>
        <v>60</v>
      </c>
      <c r="AD294" s="1">
        <f>+IF($AB$294="Mensal",12,IF($AB$294="Trimestral",4,IF($AB$294="Semestral",2,IF($AB$294="Anual",1,"Error"))))</f>
        <v>12</v>
      </c>
      <c r="AJ294" s="5"/>
    </row>
    <row r="295" spans="26:40" x14ac:dyDescent="0.35">
      <c r="AA295" s="2" t="s">
        <v>19</v>
      </c>
      <c r="AB295" s="11">
        <f>VLOOKUP(AC294,AG297:AH598,2)</f>
        <v>3532.7291928248824</v>
      </c>
      <c r="AJ295" s="5"/>
    </row>
    <row r="296" spans="26:40" x14ac:dyDescent="0.35">
      <c r="AJ296" s="5"/>
    </row>
    <row r="297" spans="26:40" x14ac:dyDescent="0.35">
      <c r="AA297" t="s">
        <v>37</v>
      </c>
      <c r="AB297" t="s">
        <v>38</v>
      </c>
      <c r="AC297" t="s">
        <v>39</v>
      </c>
      <c r="AD297" t="s">
        <v>40</v>
      </c>
      <c r="AE297" t="s">
        <v>41</v>
      </c>
      <c r="AG297" s="1" t="s">
        <v>42</v>
      </c>
      <c r="AH297" t="s">
        <v>43</v>
      </c>
      <c r="AJ297" s="5"/>
    </row>
    <row r="298" spans="26:40" x14ac:dyDescent="0.35">
      <c r="AA298">
        <v>0</v>
      </c>
      <c r="AB298" s="7">
        <f>+AB284</f>
        <v>1000</v>
      </c>
      <c r="AC298" s="1"/>
      <c r="AD298" s="7">
        <f>+AB298</f>
        <v>1000</v>
      </c>
      <c r="AG298" s="1">
        <v>0</v>
      </c>
      <c r="AJ298" s="5"/>
      <c r="AM298" s="6"/>
      <c r="AN298" s="6"/>
    </row>
    <row r="299" spans="26:40" x14ac:dyDescent="0.35">
      <c r="Z299" s="1">
        <f>+AB285</f>
        <v>100</v>
      </c>
      <c r="AA299">
        <v>1</v>
      </c>
      <c r="AB299" s="7">
        <f>+($AB$285*(1+$AB$288)^(AA299-1))*$AD$287</f>
        <v>1200</v>
      </c>
      <c r="AC299" s="7">
        <f>+AD298*$AB$286+Z299*(((1+$AC$287)^$AD$287-1)/$AC$287)*(1+$AC$287)-AB299</f>
        <v>65.844210633417333</v>
      </c>
      <c r="AD299" s="7">
        <f>+AD298+AB299+AC299</f>
        <v>2265.8442106334173</v>
      </c>
      <c r="AE299" s="6">
        <f>+AC299</f>
        <v>65.844210633417333</v>
      </c>
      <c r="AG299" s="1">
        <v>1</v>
      </c>
      <c r="AH299" s="3">
        <f>+$AC$287*$AB$291/((1-(1+$AC$287)^-AG299))/(1+$AC$287)</f>
        <v>192789.53290268366</v>
      </c>
      <c r="AJ299" s="5"/>
      <c r="AM299" s="6"/>
      <c r="AN299" s="6"/>
    </row>
    <row r="300" spans="26:40" x14ac:dyDescent="0.35">
      <c r="Z300" s="8">
        <f>+Z299*(1+$AB$288)</f>
        <v>102</v>
      </c>
      <c r="AA300">
        <v>2</v>
      </c>
      <c r="AB300" s="7">
        <f t="shared" ref="AB300:AB363" si="0">+($AB$285*(1+$AB$288)^(AA300-1))*$AD$287</f>
        <v>1224</v>
      </c>
      <c r="AC300" s="7">
        <f t="shared" ref="AC300:AC363" si="1">+AD299*$AB$286+Z300*(((1+$AC$287)^$AD$287-1)/$AC$287)*(1+$AC$287)-AB300</f>
        <v>116.99486327142245</v>
      </c>
      <c r="AD300" s="7">
        <f>+AD299+AB300+AC300</f>
        <v>3606.83907390484</v>
      </c>
      <c r="AE300" s="6">
        <f>+AC300+AE299</f>
        <v>182.83907390483978</v>
      </c>
      <c r="AG300" s="1">
        <v>2</v>
      </c>
      <c r="AH300" s="3">
        <f t="shared" ref="AH300:AH301" si="2">+$AC$287*$AB$291/((1-(1+$AC$287)^-AG300))/(1+$AC$287)</f>
        <v>96552.294289632002</v>
      </c>
      <c r="AJ300" s="5"/>
      <c r="AM300" s="6"/>
      <c r="AN300" s="6"/>
    </row>
    <row r="301" spans="26:40" x14ac:dyDescent="0.35">
      <c r="Z301" s="8">
        <f t="shared" ref="Z301:Z364" si="3">+Z300*(1+$AB$288)</f>
        <v>104.04</v>
      </c>
      <c r="AA301">
        <v>3</v>
      </c>
      <c r="AB301" s="7">
        <f t="shared" si="0"/>
        <v>1248.48</v>
      </c>
      <c r="AC301" s="7">
        <f t="shared" si="1"/>
        <v>171.16187969920134</v>
      </c>
      <c r="AD301" s="7">
        <f t="shared" ref="AD301:AD364" si="4">+AD300+AB301+AC301</f>
        <v>5026.480953604042</v>
      </c>
      <c r="AE301" s="6">
        <f t="shared" ref="AE301:AE364" si="5">+AC301+AE300</f>
        <v>354.00095360404111</v>
      </c>
      <c r="AG301" s="1">
        <v>3</v>
      </c>
      <c r="AH301" s="3">
        <f t="shared" si="2"/>
        <v>64473.328978733451</v>
      </c>
      <c r="AM301" s="6"/>
      <c r="AN301" s="6"/>
    </row>
    <row r="302" spans="26:40" x14ac:dyDescent="0.35">
      <c r="Z302" s="8">
        <f t="shared" si="3"/>
        <v>106.1208</v>
      </c>
      <c r="AA302">
        <v>4</v>
      </c>
      <c r="AB302" s="7">
        <f t="shared" si="0"/>
        <v>1273.4495999999999</v>
      </c>
      <c r="AC302" s="7">
        <f t="shared" si="1"/>
        <v>228.4853212220296</v>
      </c>
      <c r="AD302" s="7">
        <f t="shared" si="4"/>
        <v>6528.4158748260716</v>
      </c>
      <c r="AE302" s="6">
        <f t="shared" si="5"/>
        <v>582.48627482607071</v>
      </c>
      <c r="AG302" s="1">
        <v>4</v>
      </c>
      <c r="AH302" s="3">
        <f>+$AC$287*$AB$291/((1-(1+$AC$287)^-AG302))/(1+$AC$287)</f>
        <v>48433.931992918537</v>
      </c>
    </row>
    <row r="303" spans="26:40" x14ac:dyDescent="0.35">
      <c r="Z303" s="8">
        <f t="shared" si="3"/>
        <v>108.243216</v>
      </c>
      <c r="AA303">
        <v>5</v>
      </c>
      <c r="AB303" s="7">
        <f t="shared" si="0"/>
        <v>1298.918592</v>
      </c>
      <c r="AC303" s="7">
        <f t="shared" si="1"/>
        <v>289.11123973246777</v>
      </c>
      <c r="AD303" s="7">
        <f t="shared" si="4"/>
        <v>8116.4457065585393</v>
      </c>
      <c r="AE303" s="6">
        <f t="shared" si="5"/>
        <v>871.59751455853848</v>
      </c>
      <c r="AG303" s="1">
        <v>5</v>
      </c>
      <c r="AH303" s="3">
        <f t="shared" ref="AH303:AH366" si="6">+$AC$287*$AB$291/((1-(1+$AC$287)^-AG303))/(1+$AC$287)</f>
        <v>38810.362336623832</v>
      </c>
    </row>
    <row r="304" spans="26:40" x14ac:dyDescent="0.35">
      <c r="Z304" s="8">
        <f t="shared" si="3"/>
        <v>110.40808032000001</v>
      </c>
      <c r="AA304">
        <v>6</v>
      </c>
      <c r="AB304" s="7">
        <f t="shared" si="0"/>
        <v>1324.8969638399999</v>
      </c>
      <c r="AC304" s="7">
        <f t="shared" si="1"/>
        <v>353.19192509655522</v>
      </c>
      <c r="AD304" s="7">
        <f t="shared" si="4"/>
        <v>9794.5345954950935</v>
      </c>
      <c r="AE304" s="6">
        <f t="shared" si="5"/>
        <v>1224.7894396550937</v>
      </c>
      <c r="AG304" s="1">
        <v>6</v>
      </c>
      <c r="AH304" s="3">
        <f t="shared" si="6"/>
        <v>32394.706344539816</v>
      </c>
    </row>
    <row r="305" spans="26:34" x14ac:dyDescent="0.35">
      <c r="Z305" s="8">
        <f t="shared" si="3"/>
        <v>112.61624192640001</v>
      </c>
      <c r="AA305">
        <v>7</v>
      </c>
      <c r="AB305" s="7">
        <f t="shared" si="0"/>
        <v>1351.3949031168002</v>
      </c>
      <c r="AC305" s="7">
        <f t="shared" si="1"/>
        <v>420.88616259070136</v>
      </c>
      <c r="AD305" s="7">
        <f t="shared" si="4"/>
        <v>11566.815661202594</v>
      </c>
      <c r="AE305" s="6">
        <f t="shared" si="5"/>
        <v>1645.6756022457951</v>
      </c>
      <c r="AG305" s="1">
        <v>7</v>
      </c>
      <c r="AH305" s="3">
        <f t="shared" si="6"/>
        <v>27812.143874286943</v>
      </c>
    </row>
    <row r="306" spans="26:34" x14ac:dyDescent="0.35">
      <c r="Z306" s="8">
        <f t="shared" si="3"/>
        <v>114.868566764928</v>
      </c>
      <c r="AA306">
        <v>8</v>
      </c>
      <c r="AB306" s="7">
        <f t="shared" si="0"/>
        <v>1378.4228011791356</v>
      </c>
      <c r="AC306" s="7">
        <f t="shared" si="1"/>
        <v>492.35950079442</v>
      </c>
      <c r="AD306" s="7">
        <f t="shared" si="4"/>
        <v>13437.597963176151</v>
      </c>
      <c r="AE306" s="6">
        <f t="shared" si="5"/>
        <v>2138.0351030402153</v>
      </c>
      <c r="AG306" s="1">
        <v>8</v>
      </c>
      <c r="AH306" s="3">
        <f t="shared" si="6"/>
        <v>24375.264854583649</v>
      </c>
    </row>
    <row r="307" spans="26:34" x14ac:dyDescent="0.35">
      <c r="Z307" s="8">
        <f t="shared" si="3"/>
        <v>117.16593810022657</v>
      </c>
      <c r="AA307">
        <v>9</v>
      </c>
      <c r="AB307" s="7">
        <f t="shared" si="0"/>
        <v>1405.9912572027188</v>
      </c>
      <c r="AC307" s="7">
        <f t="shared" si="1"/>
        <v>567.78453036028804</v>
      </c>
      <c r="AD307" s="7">
        <f t="shared" si="4"/>
        <v>15411.373750739158</v>
      </c>
      <c r="AE307" s="6">
        <f t="shared" si="5"/>
        <v>2705.8196334005033</v>
      </c>
      <c r="AG307" s="1">
        <v>9</v>
      </c>
      <c r="AH307" s="3">
        <f>+$AC$287*$AB$291/((1-(1+$AC$287)^-AG307))/(1+$AC$287)</f>
        <v>21702.174801303408</v>
      </c>
    </row>
    <row r="308" spans="26:34" x14ac:dyDescent="0.35">
      <c r="Z308" s="8">
        <f t="shared" si="3"/>
        <v>119.5092568622311</v>
      </c>
      <c r="AA308">
        <v>10</v>
      </c>
      <c r="AB308" s="7">
        <f t="shared" si="0"/>
        <v>1434.1110823467729</v>
      </c>
      <c r="AC308" s="7">
        <f t="shared" si="1"/>
        <v>647.34117409947339</v>
      </c>
      <c r="AD308" s="7">
        <f t="shared" si="4"/>
        <v>17492.826007185406</v>
      </c>
      <c r="AE308" s="6">
        <f t="shared" si="5"/>
        <v>3353.1608074999767</v>
      </c>
      <c r="AG308" s="1">
        <v>10</v>
      </c>
      <c r="AH308" s="3">
        <f t="shared" si="6"/>
        <v>19563.737023897032</v>
      </c>
    </row>
    <row r="309" spans="26:34" x14ac:dyDescent="0.35">
      <c r="Z309" s="8">
        <f t="shared" si="3"/>
        <v>121.89944199947573</v>
      </c>
      <c r="AA309">
        <v>11</v>
      </c>
      <c r="AB309" s="7">
        <f t="shared" si="0"/>
        <v>1462.7933039937086</v>
      </c>
      <c r="AC309" s="7">
        <f t="shared" si="1"/>
        <v>731.21698883872136</v>
      </c>
      <c r="AD309" s="7">
        <f t="shared" si="4"/>
        <v>19686.836300017836</v>
      </c>
      <c r="AE309" s="6">
        <f t="shared" si="5"/>
        <v>4084.3777963386983</v>
      </c>
      <c r="AG309" s="1">
        <v>11</v>
      </c>
      <c r="AH309" s="3">
        <f t="shared" si="6"/>
        <v>17814.137264675635</v>
      </c>
    </row>
    <row r="310" spans="26:34" x14ac:dyDescent="0.35">
      <c r="Z310" s="8">
        <f t="shared" si="3"/>
        <v>124.33743083946524</v>
      </c>
      <c r="AA310">
        <v>12</v>
      </c>
      <c r="AB310" s="7">
        <f t="shared" si="0"/>
        <v>1492.0491700735824</v>
      </c>
      <c r="AC310" s="7">
        <f t="shared" si="1"/>
        <v>819.60747952304473</v>
      </c>
      <c r="AD310" s="7">
        <f t="shared" si="4"/>
        <v>21998.492949614465</v>
      </c>
      <c r="AE310" s="6">
        <f t="shared" si="5"/>
        <v>4903.9852758617435</v>
      </c>
      <c r="AG310" s="1">
        <v>12</v>
      </c>
      <c r="AH310" s="3">
        <f t="shared" si="6"/>
        <v>16356.166018452699</v>
      </c>
    </row>
    <row r="311" spans="26:34" x14ac:dyDescent="0.35">
      <c r="Z311" s="8">
        <f t="shared" si="3"/>
        <v>126.82417945625456</v>
      </c>
      <c r="AA311">
        <v>13</v>
      </c>
      <c r="AB311" s="7">
        <f t="shared" si="0"/>
        <v>1521.8901534750544</v>
      </c>
      <c r="AC311" s="7">
        <f t="shared" si="1"/>
        <v>912.71642605735678</v>
      </c>
      <c r="AD311" s="7">
        <f t="shared" si="4"/>
        <v>24433.099529146875</v>
      </c>
      <c r="AE311" s="6">
        <f t="shared" si="5"/>
        <v>5816.7017019191007</v>
      </c>
      <c r="AG311" s="1">
        <v>13</v>
      </c>
      <c r="AH311" s="3">
        <f t="shared" si="6"/>
        <v>15122.524396965457</v>
      </c>
    </row>
    <row r="312" spans="26:34" x14ac:dyDescent="0.35">
      <c r="Z312" s="8">
        <f t="shared" si="3"/>
        <v>129.36066304537965</v>
      </c>
      <c r="AA312">
        <v>14</v>
      </c>
      <c r="AB312" s="7">
        <f t="shared" si="0"/>
        <v>1552.327956544555</v>
      </c>
      <c r="AC312" s="7">
        <f t="shared" si="1"/>
        <v>1010.7562234001093</v>
      </c>
      <c r="AD312" s="7">
        <f t="shared" si="4"/>
        <v>26996.18370909154</v>
      </c>
      <c r="AE312" s="6">
        <f t="shared" si="5"/>
        <v>6827.4579253192096</v>
      </c>
      <c r="AG312" s="1">
        <v>14</v>
      </c>
      <c r="AH312" s="3">
        <f t="shared" si="6"/>
        <v>14065.141765688457</v>
      </c>
    </row>
    <row r="313" spans="26:34" x14ac:dyDescent="0.35">
      <c r="Z313" s="8">
        <f t="shared" si="3"/>
        <v>131.94787630628724</v>
      </c>
      <c r="AA313">
        <v>15</v>
      </c>
      <c r="AB313" s="7">
        <f t="shared" si="0"/>
        <v>1583.3745156754467</v>
      </c>
      <c r="AC313" s="7">
        <f t="shared" si="1"/>
        <v>1113.94823544258</v>
      </c>
      <c r="AD313" s="7">
        <f t="shared" si="4"/>
        <v>29693.506460209566</v>
      </c>
      <c r="AE313" s="6">
        <f t="shared" si="5"/>
        <v>7941.4061607617896</v>
      </c>
      <c r="AG313" s="1">
        <v>15</v>
      </c>
      <c r="AH313" s="3">
        <f t="shared" si="6"/>
        <v>13148.766325920929</v>
      </c>
    </row>
    <row r="314" spans="26:34" x14ac:dyDescent="0.35">
      <c r="Z314" s="8">
        <f t="shared" si="3"/>
        <v>134.58683383241299</v>
      </c>
      <c r="AA314">
        <v>16</v>
      </c>
      <c r="AB314" s="7">
        <f t="shared" si="0"/>
        <v>1615.0420059889552</v>
      </c>
      <c r="AC314" s="7">
        <f t="shared" si="1"/>
        <v>1222.5231632288796</v>
      </c>
      <c r="AD314" s="7">
        <f t="shared" si="4"/>
        <v>32531.071629427403</v>
      </c>
      <c r="AE314" s="6">
        <f t="shared" si="5"/>
        <v>9163.9293239906692</v>
      </c>
      <c r="AG314" s="1">
        <v>16</v>
      </c>
      <c r="AH314" s="3">
        <f t="shared" si="6"/>
        <v>12346.959228591546</v>
      </c>
    </row>
    <row r="315" spans="26:34" x14ac:dyDescent="0.35">
      <c r="Z315" s="8">
        <f t="shared" si="3"/>
        <v>137.27857050906127</v>
      </c>
      <c r="AA315">
        <v>17</v>
      </c>
      <c r="AB315" s="7">
        <f t="shared" si="0"/>
        <v>1647.3428461087346</v>
      </c>
      <c r="AC315" s="7">
        <f t="shared" si="1"/>
        <v>1336.7214280940029</v>
      </c>
      <c r="AD315" s="7">
        <f t="shared" si="4"/>
        <v>35515.135903630136</v>
      </c>
      <c r="AE315" s="6">
        <f t="shared" si="5"/>
        <v>10500.650752084672</v>
      </c>
      <c r="AG315" s="1">
        <v>17</v>
      </c>
      <c r="AH315" s="3">
        <f t="shared" si="6"/>
        <v>11639.502530249709</v>
      </c>
    </row>
    <row r="316" spans="26:34" x14ac:dyDescent="0.35">
      <c r="Z316" s="8">
        <f t="shared" si="3"/>
        <v>140.02414191924251</v>
      </c>
      <c r="AA316">
        <v>18</v>
      </c>
      <c r="AB316" s="7">
        <f t="shared" si="0"/>
        <v>1680.2897030309095</v>
      </c>
      <c r="AC316" s="7">
        <f t="shared" si="1"/>
        <v>1456.7935703204503</v>
      </c>
      <c r="AD316" s="7">
        <f t="shared" si="4"/>
        <v>38652.219176981496</v>
      </c>
      <c r="AE316" s="6">
        <f t="shared" si="5"/>
        <v>11957.444322405121</v>
      </c>
      <c r="AG316" s="1">
        <v>18</v>
      </c>
      <c r="AH316" s="3">
        <f t="shared" si="6"/>
        <v>11010.671163726656</v>
      </c>
    </row>
    <row r="317" spans="26:34" x14ac:dyDescent="0.35">
      <c r="Z317" s="8">
        <f t="shared" si="3"/>
        <v>142.82462475762736</v>
      </c>
      <c r="AA317">
        <v>19</v>
      </c>
      <c r="AB317" s="7">
        <f t="shared" si="0"/>
        <v>1713.8954970915274</v>
      </c>
      <c r="AC317" s="7">
        <f t="shared" si="1"/>
        <v>1583.0006639380099</v>
      </c>
      <c r="AD317" s="7">
        <f t="shared" si="4"/>
        <v>41949.115338011034</v>
      </c>
      <c r="AE317" s="6">
        <f t="shared" si="5"/>
        <v>13540.444986343131</v>
      </c>
      <c r="AG317" s="1">
        <v>19</v>
      </c>
      <c r="AH317" s="3">
        <f t="shared" si="6"/>
        <v>10448.050602271618</v>
      </c>
    </row>
    <row r="318" spans="26:34" x14ac:dyDescent="0.35">
      <c r="Z318" s="8">
        <f t="shared" si="3"/>
        <v>145.6811172527799</v>
      </c>
      <c r="AA318">
        <v>20</v>
      </c>
      <c r="AB318" s="7">
        <f t="shared" si="0"/>
        <v>1748.1734070333578</v>
      </c>
      <c r="AC318" s="7">
        <f t="shared" si="1"/>
        <v>1715.6147483163668</v>
      </c>
      <c r="AD318" s="7">
        <f t="shared" si="4"/>
        <v>45412.903493360755</v>
      </c>
      <c r="AE318" s="6">
        <f t="shared" si="5"/>
        <v>15256.059734659499</v>
      </c>
      <c r="AG318" s="1">
        <v>20</v>
      </c>
      <c r="AH318" s="3">
        <f t="shared" si="6"/>
        <v>9941.7092244475134</v>
      </c>
    </row>
    <row r="319" spans="26:34" x14ac:dyDescent="0.35">
      <c r="Z319" s="8">
        <f t="shared" si="3"/>
        <v>148.59473959783551</v>
      </c>
      <c r="AA319">
        <v>21</v>
      </c>
      <c r="AB319" s="7">
        <f t="shared" si="0"/>
        <v>1783.1368751740251</v>
      </c>
      <c r="AC319" s="7">
        <f t="shared" si="1"/>
        <v>1854.9192772262736</v>
      </c>
      <c r="AD319" s="7">
        <f t="shared" si="4"/>
        <v>49050.959645761053</v>
      </c>
      <c r="AE319" s="6">
        <f t="shared" si="5"/>
        <v>17110.979011885771</v>
      </c>
      <c r="AG319" s="1">
        <v>21</v>
      </c>
      <c r="AH319" s="3">
        <f t="shared" si="6"/>
        <v>9483.607146198985</v>
      </c>
    </row>
    <row r="320" spans="26:34" x14ac:dyDescent="0.35">
      <c r="Z320" s="8">
        <f t="shared" si="3"/>
        <v>151.56663438979223</v>
      </c>
      <c r="AA320">
        <v>22</v>
      </c>
      <c r="AB320" s="7">
        <f t="shared" si="0"/>
        <v>1818.7996126775054</v>
      </c>
      <c r="AC320" s="7">
        <f t="shared" si="1"/>
        <v>2001.2095860721226</v>
      </c>
      <c r="AD320" s="7">
        <f t="shared" si="4"/>
        <v>52870.96884451068</v>
      </c>
      <c r="AE320" s="6">
        <f t="shared" si="5"/>
        <v>19112.188597957895</v>
      </c>
      <c r="AG320" s="1">
        <v>22</v>
      </c>
      <c r="AH320" s="3">
        <f t="shared" si="6"/>
        <v>9067.166280538373</v>
      </c>
    </row>
    <row r="321" spans="26:34" x14ac:dyDescent="0.35">
      <c r="Z321" s="8">
        <f t="shared" si="3"/>
        <v>154.59796707758807</v>
      </c>
      <c r="AA321">
        <v>23</v>
      </c>
      <c r="AB321" s="7">
        <f t="shared" si="0"/>
        <v>1855.1756049310557</v>
      </c>
      <c r="AC321" s="7">
        <f t="shared" si="1"/>
        <v>2154.7933780269418</v>
      </c>
      <c r="AD321" s="7">
        <f t="shared" si="4"/>
        <v>56880.937827468682</v>
      </c>
      <c r="AE321" s="6">
        <f t="shared" si="5"/>
        <v>21266.981975984836</v>
      </c>
      <c r="AG321" s="1">
        <v>23</v>
      </c>
      <c r="AH321" s="3">
        <f t="shared" si="6"/>
        <v>8686.9525555746113</v>
      </c>
    </row>
    <row r="322" spans="26:34" x14ac:dyDescent="0.35">
      <c r="Z322" s="8">
        <f t="shared" si="3"/>
        <v>157.68992641913982</v>
      </c>
      <c r="AA322">
        <v>24</v>
      </c>
      <c r="AB322" s="7">
        <f t="shared" si="0"/>
        <v>1892.2791170296764</v>
      </c>
      <c r="AC322" s="7">
        <f t="shared" si="1"/>
        <v>2315.991229830192</v>
      </c>
      <c r="AD322" s="7">
        <f t="shared" si="4"/>
        <v>61089.208174328553</v>
      </c>
      <c r="AE322" s="6">
        <f t="shared" si="5"/>
        <v>23582.973205815029</v>
      </c>
      <c r="AG322" s="1">
        <v>24</v>
      </c>
      <c r="AH322" s="3">
        <f t="shared" si="6"/>
        <v>8338.4375780346891</v>
      </c>
    </row>
    <row r="323" spans="26:34" x14ac:dyDescent="0.35">
      <c r="Z323" s="8">
        <f t="shared" si="3"/>
        <v>160.84372494752262</v>
      </c>
      <c r="AA323">
        <v>25</v>
      </c>
      <c r="AB323" s="7">
        <f t="shared" si="0"/>
        <v>1930.12469937027</v>
      </c>
      <c r="AC323" s="7">
        <f t="shared" si="1"/>
        <v>2485.1371180392161</v>
      </c>
      <c r="AD323" s="7">
        <f t="shared" si="4"/>
        <v>65504.469991738042</v>
      </c>
      <c r="AE323" s="6">
        <f t="shared" si="5"/>
        <v>26068.110323854246</v>
      </c>
      <c r="AG323" s="1">
        <v>25</v>
      </c>
      <c r="AH323" s="3">
        <f t="shared" si="6"/>
        <v>8017.8174975399988</v>
      </c>
    </row>
    <row r="324" spans="26:34" x14ac:dyDescent="0.35">
      <c r="Z324" s="8">
        <f t="shared" si="3"/>
        <v>164.06059944647308</v>
      </c>
      <c r="AA324">
        <v>26</v>
      </c>
      <c r="AB324" s="7">
        <f t="shared" si="0"/>
        <v>1968.7271933576756</v>
      </c>
      <c r="AC324" s="7">
        <f t="shared" si="1"/>
        <v>2662.5789665569164</v>
      </c>
      <c r="AD324" s="7">
        <f t="shared" si="4"/>
        <v>70135.776151652637</v>
      </c>
      <c r="AE324" s="6">
        <f t="shared" si="5"/>
        <v>28730.689290411163</v>
      </c>
      <c r="AG324" s="1">
        <v>26</v>
      </c>
      <c r="AH324" s="3">
        <f t="shared" si="6"/>
        <v>7721.8736714343995</v>
      </c>
    </row>
    <row r="325" spans="26:34" x14ac:dyDescent="0.35">
      <c r="Z325" s="8">
        <f t="shared" si="3"/>
        <v>167.34181143540255</v>
      </c>
      <c r="AA325">
        <v>27</v>
      </c>
      <c r="AB325" s="7">
        <f t="shared" si="0"/>
        <v>2008.1017372248293</v>
      </c>
      <c r="AC325" s="7">
        <f t="shared" si="1"/>
        <v>2848.6792162912484</v>
      </c>
      <c r="AD325" s="7">
        <f t="shared" si="4"/>
        <v>74992.557105168715</v>
      </c>
      <c r="AE325" s="6">
        <f t="shared" si="5"/>
        <v>31579.368506702413</v>
      </c>
      <c r="AG325" s="1">
        <v>27</v>
      </c>
      <c r="AH325" s="3">
        <f t="shared" si="6"/>
        <v>7447.8642929837688</v>
      </c>
    </row>
    <row r="326" spans="26:34" x14ac:dyDescent="0.35">
      <c r="Z326" s="8">
        <f t="shared" si="3"/>
        <v>170.68864766411059</v>
      </c>
      <c r="AA326">
        <v>28</v>
      </c>
      <c r="AB326" s="7">
        <f t="shared" si="0"/>
        <v>2048.2637719693253</v>
      </c>
      <c r="AC326" s="7">
        <f t="shared" si="1"/>
        <v>3043.8154178363943</v>
      </c>
      <c r="AD326" s="7">
        <f t="shared" si="4"/>
        <v>80084.636294974436</v>
      </c>
      <c r="AE326" s="6">
        <f t="shared" si="5"/>
        <v>34623.183924538804</v>
      </c>
      <c r="AG326" s="1">
        <v>28</v>
      </c>
      <c r="AH326" s="3">
        <f t="shared" si="6"/>
        <v>7193.4392421042739</v>
      </c>
    </row>
    <row r="327" spans="26:34" x14ac:dyDescent="0.35">
      <c r="Z327" s="8">
        <f t="shared" si="3"/>
        <v>174.1024206173928</v>
      </c>
      <c r="AA327">
        <v>29</v>
      </c>
      <c r="AB327" s="7">
        <f t="shared" si="0"/>
        <v>2089.2290474087122</v>
      </c>
      <c r="AC327" s="7">
        <f t="shared" si="1"/>
        <v>3248.3808481012156</v>
      </c>
      <c r="AD327" s="7">
        <f t="shared" si="4"/>
        <v>85422.246190484351</v>
      </c>
      <c r="AE327" s="6">
        <f t="shared" si="5"/>
        <v>37871.56477264002</v>
      </c>
      <c r="AG327" s="1">
        <v>29</v>
      </c>
      <c r="AH327" s="3">
        <f t="shared" si="6"/>
        <v>6956.5725531810858</v>
      </c>
    </row>
    <row r="328" spans="26:34" x14ac:dyDescent="0.35">
      <c r="Z328" s="8">
        <f t="shared" si="3"/>
        <v>177.58446902974066</v>
      </c>
      <c r="AA328">
        <v>30</v>
      </c>
      <c r="AB328" s="7">
        <f t="shared" si="0"/>
        <v>2131.0136283568863</v>
      </c>
      <c r="AC328" s="7">
        <f t="shared" si="1"/>
        <v>3462.7851518476573</v>
      </c>
      <c r="AD328" s="7">
        <f t="shared" si="4"/>
        <v>91016.04497068889</v>
      </c>
      <c r="AE328" s="6">
        <f t="shared" si="5"/>
        <v>41334.34992448768</v>
      </c>
      <c r="AG328" s="1">
        <v>30</v>
      </c>
      <c r="AH328" s="3">
        <f t="shared" si="6"/>
        <v>6735.5083893238152</v>
      </c>
    </row>
    <row r="329" spans="26:34" x14ac:dyDescent="0.35">
      <c r="Z329" s="8">
        <f t="shared" si="3"/>
        <v>181.13615841033547</v>
      </c>
      <c r="AA329">
        <v>31</v>
      </c>
      <c r="AB329" s="7">
        <f t="shared" si="0"/>
        <v>2173.6339009240241</v>
      </c>
      <c r="AC329" s="7">
        <f t="shared" si="1"/>
        <v>3687.4550091404049</v>
      </c>
      <c r="AD329" s="7">
        <f t="shared" si="4"/>
        <v>96877.133880753317</v>
      </c>
      <c r="AE329" s="6">
        <f t="shared" si="5"/>
        <v>45021.804933628082</v>
      </c>
      <c r="AG329" s="1">
        <v>31</v>
      </c>
      <c r="AH329" s="3">
        <f t="shared" si="6"/>
        <v>6528.7174732172343</v>
      </c>
    </row>
    <row r="330" spans="26:34" x14ac:dyDescent="0.35">
      <c r="Z330" s="8">
        <f t="shared" si="3"/>
        <v>184.75888157854217</v>
      </c>
      <c r="AA330">
        <v>32</v>
      </c>
      <c r="AB330" s="7">
        <f t="shared" si="0"/>
        <v>2217.1065789425038</v>
      </c>
      <c r="AC330" s="7">
        <f t="shared" si="1"/>
        <v>3922.8348297492403</v>
      </c>
      <c r="AD330" s="7">
        <f t="shared" si="4"/>
        <v>103017.07528944506</v>
      </c>
      <c r="AE330" s="6">
        <f t="shared" si="5"/>
        <v>48944.639763377323</v>
      </c>
      <c r="AG330" s="1">
        <v>32</v>
      </c>
      <c r="AH330" s="3">
        <f t="shared" si="6"/>
        <v>6334.8616871877284</v>
      </c>
    </row>
    <row r="331" spans="26:34" x14ac:dyDescent="0.35">
      <c r="Z331" s="8">
        <f t="shared" si="3"/>
        <v>188.45405921011303</v>
      </c>
      <c r="AA331">
        <v>33</v>
      </c>
      <c r="AB331" s="7">
        <f t="shared" si="0"/>
        <v>2261.4487105213548</v>
      </c>
      <c r="AC331" s="7">
        <f t="shared" si="1"/>
        <v>4169.3874755872903</v>
      </c>
      <c r="AD331" s="7">
        <f t="shared" si="4"/>
        <v>109447.9114755537</v>
      </c>
      <c r="AE331" s="6">
        <f t="shared" si="5"/>
        <v>53114.027238964612</v>
      </c>
      <c r="AG331" s="1">
        <v>33</v>
      </c>
      <c r="AH331" s="3">
        <f t="shared" si="6"/>
        <v>6152.7651096212339</v>
      </c>
    </row>
    <row r="332" spans="26:34" x14ac:dyDescent="0.35">
      <c r="Z332" s="8">
        <f t="shared" si="3"/>
        <v>192.22314039431529</v>
      </c>
      <c r="AA332">
        <v>34</v>
      </c>
      <c r="AB332" s="7">
        <f t="shared" si="0"/>
        <v>2306.6776847317819</v>
      </c>
      <c r="AC332" s="7">
        <f t="shared" si="1"/>
        <v>4427.5950123118273</v>
      </c>
      <c r="AD332" s="7">
        <f t="shared" si="4"/>
        <v>116182.18417259731</v>
      </c>
      <c r="AE332" s="6">
        <f t="shared" si="5"/>
        <v>57541.622251276436</v>
      </c>
      <c r="AG332" s="1">
        <v>34</v>
      </c>
      <c r="AH332" s="3">
        <f t="shared" si="6"/>
        <v>5981.3901626015177</v>
      </c>
    </row>
    <row r="333" spans="26:34" x14ac:dyDescent="0.35">
      <c r="Z333" s="8">
        <f t="shared" si="3"/>
        <v>196.06760320220161</v>
      </c>
      <c r="AA333">
        <v>35</v>
      </c>
      <c r="AB333" s="7">
        <f t="shared" si="0"/>
        <v>2352.8112384264173</v>
      </c>
      <c r="AC333" s="7">
        <f t="shared" si="1"/>
        <v>4697.9594912593657</v>
      </c>
      <c r="AD333" s="7">
        <f t="shared" si="4"/>
        <v>123232.95490228309</v>
      </c>
      <c r="AE333" s="6">
        <f t="shared" si="5"/>
        <v>62239.581742535804</v>
      </c>
      <c r="AG333" s="1">
        <v>35</v>
      </c>
      <c r="AH333" s="3">
        <f t="shared" si="6"/>
        <v>5819.8178485248172</v>
      </c>
    </row>
    <row r="334" spans="26:34" x14ac:dyDescent="0.35">
      <c r="Z334" s="8">
        <f t="shared" si="3"/>
        <v>199.98895526624565</v>
      </c>
      <c r="AA334">
        <v>36</v>
      </c>
      <c r="AB334" s="7">
        <f t="shared" si="0"/>
        <v>2399.8674631949457</v>
      </c>
      <c r="AC334" s="7">
        <f t="shared" si="1"/>
        <v>4981.0037629339058</v>
      </c>
      <c r="AD334" s="7">
        <f t="shared" si="4"/>
        <v>130613.82612841194</v>
      </c>
      <c r="AE334" s="6">
        <f t="shared" si="5"/>
        <v>67220.585505469702</v>
      </c>
      <c r="AG334" s="1">
        <v>36</v>
      </c>
      <c r="AH334" s="3">
        <f t="shared" si="6"/>
        <v>5667.2312806119926</v>
      </c>
    </row>
    <row r="335" spans="26:34" x14ac:dyDescent="0.35">
      <c r="Z335" s="8">
        <f t="shared" si="3"/>
        <v>203.98873437157056</v>
      </c>
      <c r="AA335">
        <v>37</v>
      </c>
      <c r="AB335" s="7">
        <f t="shared" si="0"/>
        <v>2447.8648124588444</v>
      </c>
      <c r="AC335" s="7">
        <f t="shared" si="1"/>
        <v>5277.2723233159104</v>
      </c>
      <c r="AD335" s="7">
        <f t="shared" si="4"/>
        <v>138338.96326418669</v>
      </c>
      <c r="AE335" s="6">
        <f t="shared" si="5"/>
        <v>72497.857828785607</v>
      </c>
      <c r="AG335" s="1">
        <v>37</v>
      </c>
      <c r="AH335" s="3">
        <f t="shared" si="6"/>
        <v>5522.9018841484358</v>
      </c>
    </row>
    <row r="336" spans="26:34" x14ac:dyDescent="0.35">
      <c r="Z336" s="8">
        <f t="shared" si="3"/>
        <v>208.06850905900197</v>
      </c>
      <c r="AA336">
        <v>38</v>
      </c>
      <c r="AB336" s="7">
        <f t="shared" si="0"/>
        <v>2496.8221087080215</v>
      </c>
      <c r="AC336" s="7">
        <f t="shared" si="1"/>
        <v>5587.3321943104893</v>
      </c>
      <c r="AD336" s="7">
        <f t="shared" si="4"/>
        <v>146423.11756720522</v>
      </c>
      <c r="AE336" s="6">
        <f t="shared" si="5"/>
        <v>78085.190023096104</v>
      </c>
      <c r="AG336" s="1">
        <v>38</v>
      </c>
      <c r="AH336" s="3">
        <f t="shared" si="6"/>
        <v>5386.1777764755607</v>
      </c>
    </row>
    <row r="337" spans="26:34" x14ac:dyDescent="0.35">
      <c r="Z337" s="8">
        <f t="shared" si="3"/>
        <v>212.22987924018202</v>
      </c>
      <c r="AA337">
        <v>39</v>
      </c>
      <c r="AB337" s="7">
        <f t="shared" si="0"/>
        <v>2546.7585508821826</v>
      </c>
      <c r="AC337" s="7">
        <f t="shared" si="1"/>
        <v>5911.7738397060893</v>
      </c>
      <c r="AD337" s="7">
        <f t="shared" si="4"/>
        <v>154881.6499577935</v>
      </c>
      <c r="AE337" s="6">
        <f t="shared" si="5"/>
        <v>83996.963862802193</v>
      </c>
      <c r="AG337" s="1">
        <v>39</v>
      </c>
      <c r="AH337" s="3">
        <f t="shared" si="6"/>
        <v>5256.4739346760043</v>
      </c>
    </row>
    <row r="338" spans="26:34" x14ac:dyDescent="0.35">
      <c r="Z338" s="8">
        <f t="shared" si="3"/>
        <v>216.47447682498566</v>
      </c>
      <c r="AA338">
        <v>40</v>
      </c>
      <c r="AB338" s="7">
        <f t="shared" si="0"/>
        <v>2597.6937218998251</v>
      </c>
      <c r="AC338" s="7">
        <f t="shared" si="1"/>
        <v>6251.2121180699814</v>
      </c>
      <c r="AD338" s="7">
        <f t="shared" si="4"/>
        <v>163730.55579776331</v>
      </c>
      <c r="AE338" s="6">
        <f t="shared" si="5"/>
        <v>90248.175980872169</v>
      </c>
      <c r="AG338" s="1">
        <v>40</v>
      </c>
      <c r="AH338" s="3">
        <f t="shared" si="6"/>
        <v>5133.263838105916</v>
      </c>
    </row>
    <row r="339" spans="26:34" x14ac:dyDescent="0.35">
      <c r="Z339" s="8">
        <f t="shared" si="3"/>
        <v>220.80396636148538</v>
      </c>
      <c r="AA339">
        <v>41</v>
      </c>
      <c r="AB339" s="7">
        <f t="shared" si="0"/>
        <v>2649.6475963378221</v>
      </c>
      <c r="AC339" s="7">
        <f t="shared" si="1"/>
        <v>6606.2872740639377</v>
      </c>
      <c r="AD339" s="7">
        <f t="shared" si="4"/>
        <v>172986.49066816509</v>
      </c>
      <c r="AE339" s="6">
        <f t="shared" si="5"/>
        <v>96854.463254936112</v>
      </c>
      <c r="AG339" s="1">
        <v>41</v>
      </c>
      <c r="AH339" s="3">
        <f t="shared" si="6"/>
        <v>5016.0723339713859</v>
      </c>
    </row>
    <row r="340" spans="26:34" x14ac:dyDescent="0.35">
      <c r="Z340" s="8">
        <f t="shared" si="3"/>
        <v>225.22004568871509</v>
      </c>
      <c r="AA340">
        <v>42</v>
      </c>
      <c r="AB340" s="7">
        <f t="shared" si="0"/>
        <v>2702.6405482645787</v>
      </c>
      <c r="AC340" s="7">
        <f t="shared" si="1"/>
        <v>6977.6659697230752</v>
      </c>
      <c r="AD340" s="7">
        <f t="shared" si="4"/>
        <v>182666.79718615275</v>
      </c>
      <c r="AE340" s="6">
        <f t="shared" si="5"/>
        <v>103832.12922465919</v>
      </c>
      <c r="AG340" s="1">
        <v>42</v>
      </c>
      <c r="AH340" s="3">
        <f t="shared" si="6"/>
        <v>4904.4695221082129</v>
      </c>
    </row>
    <row r="341" spans="26:34" x14ac:dyDescent="0.35">
      <c r="Z341" s="8">
        <f t="shared" si="3"/>
        <v>229.72444660248939</v>
      </c>
      <c r="AA341">
        <v>43</v>
      </c>
      <c r="AB341" s="7">
        <f t="shared" si="0"/>
        <v>2756.6933592298701</v>
      </c>
      <c r="AC341" s="7">
        <f t="shared" si="1"/>
        <v>7366.0423573025128</v>
      </c>
      <c r="AD341" s="7">
        <f t="shared" si="4"/>
        <v>192789.53290268511</v>
      </c>
      <c r="AE341" s="6">
        <f t="shared" si="5"/>
        <v>111198.17158196171</v>
      </c>
      <c r="AG341" s="1">
        <v>43</v>
      </c>
      <c r="AH341" s="3">
        <f t="shared" si="6"/>
        <v>4798.0654930482187</v>
      </c>
    </row>
    <row r="342" spans="26:34" x14ac:dyDescent="0.35">
      <c r="Z342" s="8">
        <f t="shared" si="3"/>
        <v>234.31893553453918</v>
      </c>
      <c r="AA342">
        <v>44</v>
      </c>
      <c r="AB342" s="7">
        <f t="shared" si="0"/>
        <v>2811.8272264144671</v>
      </c>
      <c r="AC342" s="7">
        <f t="shared" si="1"/>
        <v>7772.1391953609364</v>
      </c>
      <c r="AD342" s="7">
        <f t="shared" si="4"/>
        <v>203373.49932446051</v>
      </c>
      <c r="AE342" s="6">
        <f t="shared" si="5"/>
        <v>118970.31077732265</v>
      </c>
      <c r="AG342" s="1">
        <v>44</v>
      </c>
      <c r="AH342" s="3">
        <f t="shared" si="6"/>
        <v>4696.505783622034</v>
      </c>
    </row>
    <row r="343" spans="26:34" x14ac:dyDescent="0.35">
      <c r="Z343" s="8">
        <f t="shared" si="3"/>
        <v>239.00531424522995</v>
      </c>
      <c r="AA343">
        <v>45</v>
      </c>
      <c r="AB343" s="7">
        <f t="shared" si="0"/>
        <v>2868.0637709427569</v>
      </c>
      <c r="AC343" s="7">
        <f t="shared" si="1"/>
        <v>8196.7090098170211</v>
      </c>
      <c r="AD343" s="7">
        <f t="shared" si="4"/>
        <v>214438.2721052203</v>
      </c>
      <c r="AE343" s="6">
        <f t="shared" si="5"/>
        <v>127167.01978713967</v>
      </c>
      <c r="AG343" s="1">
        <v>45</v>
      </c>
      <c r="AH343" s="3">
        <f t="shared" si="6"/>
        <v>4599.4674384813534</v>
      </c>
    </row>
    <row r="344" spans="26:34" x14ac:dyDescent="0.35">
      <c r="Z344" s="8">
        <f t="shared" si="3"/>
        <v>243.78542053013456</v>
      </c>
      <c r="AA344">
        <v>46</v>
      </c>
      <c r="AB344" s="7">
        <f t="shared" si="0"/>
        <v>2925.4250463616117</v>
      </c>
      <c r="AC344" s="7">
        <f t="shared" si="1"/>
        <v>8640.5353017841862</v>
      </c>
      <c r="AD344" s="7">
        <f t="shared" si="4"/>
        <v>226004.2324533661</v>
      </c>
      <c r="AE344" s="6">
        <f t="shared" si="5"/>
        <v>135807.55508892387</v>
      </c>
      <c r="AG344" s="1">
        <v>46</v>
      </c>
      <c r="AH344" s="3">
        <f t="shared" si="6"/>
        <v>4506.6555853358632</v>
      </c>
    </row>
    <row r="345" spans="26:34" x14ac:dyDescent="0.35">
      <c r="Z345" s="8">
        <f t="shared" si="3"/>
        <v>248.66112894073726</v>
      </c>
      <c r="AA345">
        <v>47</v>
      </c>
      <c r="AB345" s="7">
        <f t="shared" si="0"/>
        <v>2983.9335472888442</v>
      </c>
      <c r="AC345" s="7">
        <f t="shared" si="1"/>
        <v>9104.4338040615257</v>
      </c>
      <c r="AD345" s="7">
        <f t="shared" si="4"/>
        <v>238092.59980471648</v>
      </c>
      <c r="AE345" s="6">
        <f t="shared" si="5"/>
        <v>144911.98889298539</v>
      </c>
      <c r="AG345" s="1">
        <v>47</v>
      </c>
      <c r="AH345" s="3">
        <f t="shared" si="6"/>
        <v>4417.8004473938709</v>
      </c>
    </row>
    <row r="346" spans="26:34" x14ac:dyDescent="0.35">
      <c r="Z346" s="8">
        <f t="shared" si="3"/>
        <v>253.63435151955201</v>
      </c>
      <c r="AA346">
        <v>48</v>
      </c>
      <c r="AB346" s="7">
        <f t="shared" si="0"/>
        <v>3043.6122182346203</v>
      </c>
      <c r="AC346" s="7">
        <f t="shared" si="1"/>
        <v>9589.2537882340785</v>
      </c>
      <c r="AD346" s="7">
        <f t="shared" si="4"/>
        <v>250725.46581118519</v>
      </c>
      <c r="AE346" s="6">
        <f t="shared" si="5"/>
        <v>154501.24268121948</v>
      </c>
      <c r="AG346" s="1">
        <v>48</v>
      </c>
      <c r="AH346" s="3">
        <f t="shared" si="6"/>
        <v>4332.6547292478508</v>
      </c>
    </row>
    <row r="347" spans="26:34" x14ac:dyDescent="0.35">
      <c r="Z347" s="8">
        <f t="shared" si="3"/>
        <v>258.70703854994304</v>
      </c>
      <c r="AA347">
        <v>49</v>
      </c>
      <c r="AB347" s="7">
        <f t="shared" si="0"/>
        <v>3104.4844625993128</v>
      </c>
      <c r="AC347" s="7">
        <f t="shared" si="1"/>
        <v>10095.879424413735</v>
      </c>
      <c r="AD347" s="7">
        <f t="shared" si="4"/>
        <v>263925.82969819824</v>
      </c>
      <c r="AE347" s="6">
        <f t="shared" si="5"/>
        <v>164597.1221056332</v>
      </c>
      <c r="AG347" s="1">
        <v>49</v>
      </c>
      <c r="AH347" s="3">
        <f t="shared" si="6"/>
        <v>4250.9913228556625</v>
      </c>
    </row>
    <row r="348" spans="26:34" x14ac:dyDescent="0.35">
      <c r="Z348" s="8">
        <f t="shared" si="3"/>
        <v>263.8811793209419</v>
      </c>
      <c r="AA348">
        <v>50</v>
      </c>
      <c r="AB348" s="7">
        <f t="shared" si="0"/>
        <v>3166.5741518512996</v>
      </c>
      <c r="AC348" s="7">
        <f t="shared" si="1"/>
        <v>10625.231195733584</v>
      </c>
      <c r="AD348" s="7">
        <f t="shared" si="4"/>
        <v>277717.63504578313</v>
      </c>
      <c r="AE348" s="6">
        <f t="shared" si="5"/>
        <v>175222.35330136679</v>
      </c>
      <c r="AG348" s="1">
        <v>50</v>
      </c>
      <c r="AH348" s="3">
        <f t="shared" si="6"/>
        <v>4172.6012888040359</v>
      </c>
    </row>
    <row r="349" spans="26:34" x14ac:dyDescent="0.35">
      <c r="Z349" s="8">
        <f t="shared" si="3"/>
        <v>269.15880290736072</v>
      </c>
      <c r="AA349">
        <v>51</v>
      </c>
      <c r="AB349" s="7">
        <f t="shared" si="0"/>
        <v>3229.9056348883259</v>
      </c>
      <c r="AC349" s="7">
        <f t="shared" si="1"/>
        <v>11178.26736979309</v>
      </c>
      <c r="AD349" s="7">
        <f t="shared" si="4"/>
        <v>292125.80805046455</v>
      </c>
      <c r="AE349" s="6">
        <f t="shared" si="5"/>
        <v>186400.62067115988</v>
      </c>
      <c r="AG349" s="1">
        <v>51</v>
      </c>
      <c r="AH349" s="3">
        <f t="shared" si="6"/>
        <v>4097.2920750704307</v>
      </c>
    </row>
    <row r="350" spans="26:34" x14ac:dyDescent="0.35">
      <c r="Z350" s="8">
        <f t="shared" si="3"/>
        <v>274.54197896550795</v>
      </c>
      <c r="AA350">
        <v>52</v>
      </c>
      <c r="AB350" s="7">
        <f t="shared" si="0"/>
        <v>3294.5037475860918</v>
      </c>
      <c r="AC350" s="7">
        <f t="shared" si="1"/>
        <v>11755.985529339583</v>
      </c>
      <c r="AD350" s="7">
        <f t="shared" si="4"/>
        <v>307176.29732739023</v>
      </c>
      <c r="AE350" s="6">
        <f t="shared" si="5"/>
        <v>198156.60620049946</v>
      </c>
      <c r="AG350" s="1">
        <v>52</v>
      </c>
      <c r="AH350" s="3">
        <f t="shared" si="6"/>
        <v>4024.8859413124001</v>
      </c>
    </row>
    <row r="351" spans="26:34" x14ac:dyDescent="0.35">
      <c r="Z351" s="8">
        <f t="shared" si="3"/>
        <v>280.0328185448181</v>
      </c>
      <c r="AA351">
        <v>53</v>
      </c>
      <c r="AB351" s="7">
        <f t="shared" si="0"/>
        <v>3360.3938225378142</v>
      </c>
      <c r="AC351" s="7">
        <f t="shared" si="1"/>
        <v>12359.424164563032</v>
      </c>
      <c r="AD351" s="7">
        <f t="shared" si="4"/>
        <v>322896.11531449103</v>
      </c>
      <c r="AE351" s="6">
        <f t="shared" si="5"/>
        <v>210516.0303650625</v>
      </c>
      <c r="AG351" s="1">
        <v>53</v>
      </c>
      <c r="AH351" s="3">
        <f t="shared" si="6"/>
        <v>3955.218561539295</v>
      </c>
    </row>
    <row r="352" spans="26:34" x14ac:dyDescent="0.35">
      <c r="Z352" s="8">
        <f t="shared" si="3"/>
        <v>285.63347491571449</v>
      </c>
      <c r="AA352">
        <v>54</v>
      </c>
      <c r="AB352" s="7">
        <f t="shared" si="0"/>
        <v>3427.6016989885698</v>
      </c>
      <c r="AC352" s="7">
        <f t="shared" si="1"/>
        <v>12989.664329476413</v>
      </c>
      <c r="AD352" s="7">
        <f t="shared" si="4"/>
        <v>339313.38134295604</v>
      </c>
      <c r="AE352" s="6">
        <f t="shared" si="5"/>
        <v>223505.69469453892</v>
      </c>
      <c r="AG352" s="1">
        <v>54</v>
      </c>
      <c r="AH352" s="3">
        <f t="shared" si="6"/>
        <v>3888.1377820426414</v>
      </c>
    </row>
    <row r="353" spans="26:34" x14ac:dyDescent="0.35">
      <c r="Z353" s="8">
        <f t="shared" si="3"/>
        <v>291.3461444140288</v>
      </c>
      <c r="AA353">
        <v>55</v>
      </c>
      <c r="AB353" s="7">
        <f t="shared" si="0"/>
        <v>3496.1537329683415</v>
      </c>
      <c r="AC353" s="7">
        <f t="shared" si="1"/>
        <v>13647.831364952948</v>
      </c>
      <c r="AD353" s="7">
        <f t="shared" si="4"/>
        <v>356457.36644087732</v>
      </c>
      <c r="AE353" s="6">
        <f t="shared" si="5"/>
        <v>237153.52605949188</v>
      </c>
      <c r="AG353" s="1">
        <v>55</v>
      </c>
      <c r="AH353" s="3">
        <f t="shared" si="6"/>
        <v>3823.5025148250666</v>
      </c>
    </row>
    <row r="354" spans="26:34" x14ac:dyDescent="0.35">
      <c r="Z354" s="8">
        <f t="shared" si="3"/>
        <v>297.17306730230939</v>
      </c>
      <c r="AA354">
        <v>56</v>
      </c>
      <c r="AB354" s="7">
        <f t="shared" si="0"/>
        <v>3566.0768076277081</v>
      </c>
      <c r="AC354" s="7">
        <f t="shared" si="1"/>
        <v>14335.096691094492</v>
      </c>
      <c r="AD354" s="7">
        <f t="shared" si="4"/>
        <v>374358.53993959952</v>
      </c>
      <c r="AE354" s="6">
        <f t="shared" si="5"/>
        <v>251488.62275058636</v>
      </c>
      <c r="AG354" s="1">
        <v>56</v>
      </c>
      <c r="AH354" s="3">
        <f t="shared" si="6"/>
        <v>3761.1817495903488</v>
      </c>
    </row>
    <row r="355" spans="26:34" x14ac:dyDescent="0.35">
      <c r="Z355" s="8">
        <f t="shared" si="3"/>
        <v>303.1165286483556</v>
      </c>
      <c r="AA355">
        <v>57</v>
      </c>
      <c r="AB355" s="7">
        <f t="shared" si="0"/>
        <v>3637.3983437802617</v>
      </c>
      <c r="AC355" s="7">
        <f t="shared" si="1"/>
        <v>15052.679671712571</v>
      </c>
      <c r="AD355" s="7">
        <f t="shared" si="4"/>
        <v>393048.61795509234</v>
      </c>
      <c r="AE355" s="6">
        <f t="shared" si="5"/>
        <v>266541.30242229893</v>
      </c>
      <c r="AG355" s="1">
        <v>57</v>
      </c>
      <c r="AH355" s="3">
        <f t="shared" si="6"/>
        <v>3701.0536697345751</v>
      </c>
    </row>
    <row r="356" spans="26:34" x14ac:dyDescent="0.35">
      <c r="Z356" s="8">
        <f t="shared" si="3"/>
        <v>309.17885922132274</v>
      </c>
      <c r="AA356">
        <v>58</v>
      </c>
      <c r="AB356" s="7">
        <f t="shared" si="0"/>
        <v>3710.1463106558676</v>
      </c>
      <c r="AC356" s="7">
        <f t="shared" si="1"/>
        <v>15801.849553814855</v>
      </c>
      <c r="AD356" s="7">
        <f t="shared" si="4"/>
        <v>412560.61381956306</v>
      </c>
      <c r="AE356" s="6">
        <f t="shared" si="5"/>
        <v>282343.15197611379</v>
      </c>
      <c r="AG356" s="1">
        <v>58</v>
      </c>
      <c r="AH356" s="3">
        <f t="shared" si="6"/>
        <v>3643.0048597864588</v>
      </c>
    </row>
    <row r="357" spans="26:34" x14ac:dyDescent="0.35">
      <c r="Z357" s="8">
        <f t="shared" si="3"/>
        <v>315.36243640574918</v>
      </c>
      <c r="AA357">
        <v>59</v>
      </c>
      <c r="AB357" s="7">
        <f t="shared" si="0"/>
        <v>3784.3492368689849</v>
      </c>
      <c r="AC357" s="7">
        <f t="shared" si="1"/>
        <v>16583.927485105909</v>
      </c>
      <c r="AD357" s="7">
        <f t="shared" si="4"/>
        <v>432928.89054153796</v>
      </c>
      <c r="AE357" s="6">
        <f t="shared" si="5"/>
        <v>298927.07946121972</v>
      </c>
      <c r="AG357" s="1">
        <v>59</v>
      </c>
      <c r="AH357" s="3">
        <f t="shared" si="6"/>
        <v>3586.929593446941</v>
      </c>
    </row>
    <row r="358" spans="26:34" x14ac:dyDescent="0.35">
      <c r="Z358" s="8">
        <f t="shared" si="3"/>
        <v>321.66968513386416</v>
      </c>
      <c r="AA358">
        <v>60</v>
      </c>
      <c r="AB358" s="7">
        <f t="shared" si="0"/>
        <v>3860.0362216063641</v>
      </c>
      <c r="AC358" s="7">
        <f t="shared" si="1"/>
        <v>17400.288612631368</v>
      </c>
      <c r="AD358" s="7">
        <f t="shared" si="4"/>
        <v>454189.2153757757</v>
      </c>
      <c r="AE358" s="6">
        <f t="shared" si="5"/>
        <v>316327.3680738511</v>
      </c>
      <c r="AG358" s="1">
        <v>60</v>
      </c>
      <c r="AH358" s="3">
        <f t="shared" si="6"/>
        <v>3532.7291928248824</v>
      </c>
    </row>
    <row r="359" spans="26:34" x14ac:dyDescent="0.35">
      <c r="Z359" s="8">
        <f t="shared" si="3"/>
        <v>328.10307883654144</v>
      </c>
      <c r="AA359">
        <v>61</v>
      </c>
      <c r="AB359" s="7">
        <f t="shared" si="0"/>
        <v>3937.2369460384925</v>
      </c>
      <c r="AC359" s="7">
        <f t="shared" si="1"/>
        <v>18252.364265820273</v>
      </c>
      <c r="AD359" s="7">
        <f t="shared" si="4"/>
        <v>476378.8165876345</v>
      </c>
      <c r="AE359" s="6">
        <f t="shared" si="5"/>
        <v>334579.73233967135</v>
      </c>
      <c r="AG359" s="1">
        <v>61</v>
      </c>
      <c r="AH359" s="3">
        <f t="shared" si="6"/>
        <v>3480.3114506986394</v>
      </c>
    </row>
    <row r="360" spans="26:34" x14ac:dyDescent="0.35">
      <c r="Z360" s="8">
        <f t="shared" si="3"/>
        <v>334.6651404132723</v>
      </c>
      <c r="AA360">
        <v>62</v>
      </c>
      <c r="AB360" s="7">
        <f t="shared" si="0"/>
        <v>4015.9816849592617</v>
      </c>
      <c r="AC360" s="7">
        <f t="shared" si="1"/>
        <v>19141.644227310415</v>
      </c>
      <c r="AD360" s="7">
        <f t="shared" si="4"/>
        <v>499536.44249990419</v>
      </c>
      <c r="AE360" s="6">
        <f t="shared" si="5"/>
        <v>353721.37656698178</v>
      </c>
      <c r="AG360" s="1">
        <v>62</v>
      </c>
      <c r="AH360" s="3">
        <f t="shared" si="6"/>
        <v>3429.5901086879749</v>
      </c>
    </row>
    <row r="361" spans="26:34" x14ac:dyDescent="0.35">
      <c r="Z361" s="8">
        <f t="shared" si="3"/>
        <v>341.35844322153775</v>
      </c>
      <c r="AA361">
        <v>63</v>
      </c>
      <c r="AB361" s="7">
        <f t="shared" si="0"/>
        <v>4096.3013186584467</v>
      </c>
      <c r="AC361" s="7">
        <f t="shared" si="1"/>
        <v>20069.679095077303</v>
      </c>
      <c r="AD361" s="7">
        <f t="shared" si="4"/>
        <v>523702.42291363998</v>
      </c>
      <c r="AE361" s="6">
        <f t="shared" si="5"/>
        <v>373791.05566205911</v>
      </c>
      <c r="AG361" s="1">
        <v>63</v>
      </c>
      <c r="AH361" s="3">
        <f t="shared" si="6"/>
        <v>3380.4843851237292</v>
      </c>
    </row>
    <row r="362" spans="26:34" x14ac:dyDescent="0.35">
      <c r="Z362" s="8">
        <f t="shared" si="3"/>
        <v>348.1856120859685</v>
      </c>
      <c r="AA362">
        <v>64</v>
      </c>
      <c r="AB362" s="7">
        <f t="shared" si="0"/>
        <v>4178.2273450316152</v>
      </c>
      <c r="AC362" s="7">
        <f t="shared" si="1"/>
        <v>21038.082739528356</v>
      </c>
      <c r="AD362" s="7">
        <f t="shared" si="4"/>
        <v>548918.73299819999</v>
      </c>
      <c r="AE362" s="6">
        <f t="shared" si="5"/>
        <v>394829.13840158749</v>
      </c>
      <c r="AG362" s="1">
        <v>64</v>
      </c>
      <c r="AH362" s="3">
        <f t="shared" si="6"/>
        <v>3332.918547179795</v>
      </c>
    </row>
    <row r="363" spans="26:34" x14ac:dyDescent="0.35">
      <c r="Z363" s="8">
        <f t="shared" si="3"/>
        <v>355.14932432768785</v>
      </c>
      <c r="AA363">
        <v>65</v>
      </c>
      <c r="AB363" s="7">
        <f t="shared" si="0"/>
        <v>4261.7918919322483</v>
      </c>
      <c r="AC363" s="7">
        <f t="shared" si="1"/>
        <v>22048.534859370411</v>
      </c>
      <c r="AD363" s="7">
        <f t="shared" si="4"/>
        <v>575229.05974950269</v>
      </c>
      <c r="AE363" s="6">
        <f t="shared" si="5"/>
        <v>416877.67326095793</v>
      </c>
      <c r="AG363" s="1">
        <v>65</v>
      </c>
      <c r="AH363" s="3">
        <f t="shared" si="6"/>
        <v>3286.8215225005752</v>
      </c>
    </row>
    <row r="364" spans="26:34" x14ac:dyDescent="0.35">
      <c r="Z364" s="8">
        <f t="shared" si="3"/>
        <v>362.25231081424164</v>
      </c>
      <c r="AA364">
        <v>66</v>
      </c>
      <c r="AB364" s="7">
        <f t="shared" ref="AB364:AB398" si="7">+($AB$285*(1+$AB$288)^(AA364-1))*$AD$287</f>
        <v>4347.0277297708935</v>
      </c>
      <c r="AC364" s="7">
        <f t="shared" ref="AC364:AC398" si="8">+AD363*$AB$286+Z364*(((1+$AC$287)^$AD$287-1)/$AC$287)*(1+$AC$287)-AB364</f>
        <v>23102.783640211372</v>
      </c>
      <c r="AD364" s="7">
        <f t="shared" si="4"/>
        <v>602678.87111948489</v>
      </c>
      <c r="AE364" s="6">
        <f t="shared" si="5"/>
        <v>439980.45690116932</v>
      </c>
      <c r="AG364" s="1">
        <v>66</v>
      </c>
      <c r="AH364" s="3">
        <f t="shared" si="6"/>
        <v>3242.1265461350499</v>
      </c>
    </row>
    <row r="365" spans="26:34" x14ac:dyDescent="0.35">
      <c r="Z365" s="8">
        <f t="shared" ref="Z365:Z398" si="9">+Z364*(1+$AB$288)</f>
        <v>369.49735703052647</v>
      </c>
      <c r="AA365">
        <v>67</v>
      </c>
      <c r="AB365" s="7">
        <f t="shared" si="7"/>
        <v>4433.9682843663104</v>
      </c>
      <c r="AC365" s="7">
        <f t="shared" si="8"/>
        <v>24202.648520015286</v>
      </c>
      <c r="AD365" s="7">
        <f t="shared" ref="AD365:AD398" si="10">+AD364+AB365+AC365</f>
        <v>631315.48792386649</v>
      </c>
      <c r="AE365" s="6">
        <f t="shared" ref="AE365:AE398" si="11">+AC365+AE364</f>
        <v>464183.10542118462</v>
      </c>
      <c r="AG365" s="1">
        <v>67</v>
      </c>
      <c r="AH365" s="3">
        <f t="shared" si="6"/>
        <v>3198.7708390886646</v>
      </c>
    </row>
    <row r="366" spans="26:34" x14ac:dyDescent="0.35">
      <c r="Z366" s="8">
        <f t="shared" si="9"/>
        <v>376.88730417113703</v>
      </c>
      <c r="AA366">
        <v>68</v>
      </c>
      <c r="AB366" s="7">
        <f t="shared" si="7"/>
        <v>4522.6476500536373</v>
      </c>
      <c r="AC366" s="7">
        <f t="shared" si="8"/>
        <v>25350.023065695263</v>
      </c>
      <c r="AD366" s="7">
        <f t="shared" si="10"/>
        <v>661188.1586396154</v>
      </c>
      <c r="AE366" s="6">
        <f t="shared" si="11"/>
        <v>489533.12848687987</v>
      </c>
      <c r="AG366" s="1">
        <v>68</v>
      </c>
      <c r="AH366" s="3">
        <f t="shared" si="6"/>
        <v>3156.6953152383162</v>
      </c>
    </row>
    <row r="367" spans="26:34" x14ac:dyDescent="0.35">
      <c r="Z367" s="8">
        <f t="shared" si="9"/>
        <v>384.42505025455978</v>
      </c>
      <c r="AA367">
        <v>69</v>
      </c>
      <c r="AB367" s="7">
        <f t="shared" si="7"/>
        <v>4613.1006030547096</v>
      </c>
      <c r="AC367" s="7">
        <f t="shared" si="8"/>
        <v>26546.877965300035</v>
      </c>
      <c r="AD367" s="7">
        <f t="shared" si="10"/>
        <v>692348.13720797014</v>
      </c>
      <c r="AE367" s="6">
        <f t="shared" si="11"/>
        <v>516080.00645217992</v>
      </c>
      <c r="AG367" s="1">
        <v>69</v>
      </c>
      <c r="AH367" s="3">
        <f t="shared" ref="AH367:AH430" si="12">+$AC$287*$AB$291/((1-(1+$AC$287)^-AG367))/(1+$AC$287)</f>
        <v>3115.8443137329618</v>
      </c>
    </row>
    <row r="368" spans="26:34" x14ac:dyDescent="0.35">
      <c r="Z368" s="8">
        <f t="shared" si="9"/>
        <v>392.11355125965099</v>
      </c>
      <c r="AA368">
        <v>70</v>
      </c>
      <c r="AB368" s="7">
        <f t="shared" si="7"/>
        <v>4705.3626151158041</v>
      </c>
      <c r="AC368" s="7">
        <f t="shared" si="8"/>
        <v>27795.264140428531</v>
      </c>
      <c r="AD368" s="7">
        <f t="shared" si="10"/>
        <v>724848.76396351447</v>
      </c>
      <c r="AE368" s="6">
        <f t="shared" si="11"/>
        <v>543875.27059260849</v>
      </c>
      <c r="AG368" s="1">
        <v>70</v>
      </c>
      <c r="AH368" s="3">
        <f t="shared" si="12"/>
        <v>3076.16535433135</v>
      </c>
    </row>
    <row r="369" spans="26:34" x14ac:dyDescent="0.35">
      <c r="Z369" s="8">
        <f t="shared" si="9"/>
        <v>399.95582228484403</v>
      </c>
      <c r="AA369">
        <v>71</v>
      </c>
      <c r="AB369" s="7">
        <f t="shared" si="7"/>
        <v>4799.4698674181209</v>
      </c>
      <c r="AC369" s="7">
        <f t="shared" si="8"/>
        <v>29097.315983692497</v>
      </c>
      <c r="AD369" s="7">
        <f t="shared" si="10"/>
        <v>758745.54981462518</v>
      </c>
      <c r="AE369" s="6">
        <f t="shared" si="11"/>
        <v>572972.58657630102</v>
      </c>
      <c r="AG369" s="1">
        <v>71</v>
      </c>
      <c r="AH369" s="3">
        <f t="shared" si="12"/>
        <v>3037.6089134154108</v>
      </c>
    </row>
    <row r="370" spans="26:34" x14ac:dyDescent="0.35">
      <c r="Z370" s="8">
        <f t="shared" si="9"/>
        <v>407.9549387305409</v>
      </c>
      <c r="AA370">
        <v>72</v>
      </c>
      <c r="AB370" s="7">
        <f t="shared" si="7"/>
        <v>4895.4592647664831</v>
      </c>
      <c r="AC370" s="7">
        <f t="shared" si="8"/>
        <v>30455.25472623996</v>
      </c>
      <c r="AD370" s="7">
        <f t="shared" si="10"/>
        <v>794096.26380563155</v>
      </c>
      <c r="AE370" s="6">
        <f t="shared" si="11"/>
        <v>603427.84130254097</v>
      </c>
      <c r="AG370" s="1">
        <v>72</v>
      </c>
      <c r="AH370" s="3">
        <f t="shared" si="12"/>
        <v>3000.1282186692129</v>
      </c>
    </row>
    <row r="371" spans="26:34" x14ac:dyDescent="0.35">
      <c r="Z371" s="8">
        <f t="shared" si="9"/>
        <v>416.11403750515171</v>
      </c>
      <c r="AA371">
        <v>73</v>
      </c>
      <c r="AB371" s="7">
        <f t="shared" si="7"/>
        <v>4993.3684500618128</v>
      </c>
      <c r="AC371" s="7">
        <f t="shared" si="8"/>
        <v>31871.391940553323</v>
      </c>
      <c r="AD371" s="7">
        <f t="shared" si="10"/>
        <v>830961.02419624664</v>
      </c>
      <c r="AE371" s="6">
        <f t="shared" si="11"/>
        <v>635299.23324309429</v>
      </c>
      <c r="AG371" s="1">
        <v>73</v>
      </c>
      <c r="AH371" s="3">
        <f t="shared" si="12"/>
        <v>2963.6790606336062</v>
      </c>
    </row>
    <row r="372" spans="26:34" x14ac:dyDescent="0.35">
      <c r="Z372" s="8">
        <f t="shared" si="9"/>
        <v>424.43631825525478</v>
      </c>
      <c r="AA372">
        <v>74</v>
      </c>
      <c r="AB372" s="7">
        <f t="shared" si="7"/>
        <v>5093.2358190630484</v>
      </c>
      <c r="AC372" s="7">
        <f t="shared" si="8"/>
        <v>33348.133183944483</v>
      </c>
      <c r="AD372" s="7">
        <f t="shared" si="10"/>
        <v>869402.39319925418</v>
      </c>
      <c r="AE372" s="6">
        <f t="shared" si="11"/>
        <v>668647.3664270388</v>
      </c>
      <c r="AG372" s="1">
        <v>74</v>
      </c>
      <c r="AH372" s="3">
        <f t="shared" si="12"/>
        <v>2928.2196195402435</v>
      </c>
    </row>
    <row r="373" spans="26:34" x14ac:dyDescent="0.35">
      <c r="Z373" s="8">
        <f t="shared" si="9"/>
        <v>432.92504462035987</v>
      </c>
      <c r="AA373">
        <v>75</v>
      </c>
      <c r="AB373" s="7">
        <f t="shared" si="7"/>
        <v>5195.1005354443096</v>
      </c>
      <c r="AC373" s="7">
        <f t="shared" si="8"/>
        <v>34887.981788386678</v>
      </c>
      <c r="AD373" s="7">
        <f t="shared" si="10"/>
        <v>909485.47552308522</v>
      </c>
      <c r="AE373" s="6">
        <f t="shared" si="11"/>
        <v>703535.3482154255</v>
      </c>
      <c r="AG373" s="1">
        <v>75</v>
      </c>
      <c r="AH373" s="3">
        <f t="shared" si="12"/>
        <v>2893.7103059988517</v>
      </c>
    </row>
    <row r="374" spans="26:34" x14ac:dyDescent="0.35">
      <c r="Z374" s="8">
        <f t="shared" si="9"/>
        <v>441.5835455127671</v>
      </c>
      <c r="AA374">
        <v>76</v>
      </c>
      <c r="AB374" s="7">
        <f t="shared" si="7"/>
        <v>5299.0025461531941</v>
      </c>
      <c r="AC374" s="7">
        <f t="shared" si="8"/>
        <v>36493.542802548254</v>
      </c>
      <c r="AD374" s="7">
        <f t="shared" si="10"/>
        <v>951278.02087178663</v>
      </c>
      <c r="AE374" s="6">
        <f t="shared" si="11"/>
        <v>740028.89101797377</v>
      </c>
      <c r="AG374" s="1">
        <v>76</v>
      </c>
      <c r="AH374" s="3">
        <f t="shared" si="12"/>
        <v>2860.1136142618534</v>
      </c>
    </row>
    <row r="375" spans="26:34" x14ac:dyDescent="0.35">
      <c r="Z375" s="8">
        <f t="shared" si="9"/>
        <v>450.41521642302246</v>
      </c>
      <c r="AA375">
        <v>77</v>
      </c>
      <c r="AB375" s="7">
        <f t="shared" si="7"/>
        <v>5404.9825970762595</v>
      </c>
      <c r="AC375" s="7">
        <f t="shared" si="8"/>
        <v>38167.527092128803</v>
      </c>
      <c r="AD375" s="7">
        <f t="shared" si="10"/>
        <v>994850.53056099161</v>
      </c>
      <c r="AE375" s="6">
        <f t="shared" si="11"/>
        <v>778196.41811010253</v>
      </c>
      <c r="AG375" s="1">
        <v>77</v>
      </c>
      <c r="AH375" s="3">
        <f t="shared" si="12"/>
        <v>2827.3939869228807</v>
      </c>
    </row>
    <row r="376" spans="26:34" x14ac:dyDescent="0.35">
      <c r="Z376" s="8">
        <f t="shared" si="9"/>
        <v>459.4235207514829</v>
      </c>
      <c r="AA376">
        <v>78</v>
      </c>
      <c r="AB376" s="7">
        <f t="shared" si="7"/>
        <v>5513.0822490177852</v>
      </c>
      <c r="AC376" s="7">
        <f t="shared" si="8"/>
        <v>39912.755604842154</v>
      </c>
      <c r="AD376" s="7">
        <f t="shared" si="10"/>
        <v>1040276.3684148516</v>
      </c>
      <c r="AE376" s="6">
        <f t="shared" si="11"/>
        <v>818109.17371494463</v>
      </c>
      <c r="AG376" s="1">
        <v>78</v>
      </c>
      <c r="AH376" s="3">
        <f t="shared" si="12"/>
        <v>2795.5176900231208</v>
      </c>
    </row>
    <row r="377" spans="26:34" x14ac:dyDescent="0.35">
      <c r="Z377" s="8">
        <f t="shared" si="9"/>
        <v>468.61199116651255</v>
      </c>
      <c r="AA377">
        <v>79</v>
      </c>
      <c r="AB377" s="7">
        <f t="shared" si="7"/>
        <v>5623.3438939981406</v>
      </c>
      <c r="AC377" s="7">
        <f t="shared" si="8"/>
        <v>41732.163806644596</v>
      </c>
      <c r="AD377" s="7">
        <f t="shared" si="10"/>
        <v>1087631.8761154944</v>
      </c>
      <c r="AE377" s="6">
        <f t="shared" si="11"/>
        <v>859841.33752158924</v>
      </c>
      <c r="AG377" s="1">
        <v>79</v>
      </c>
      <c r="AH377" s="3">
        <f t="shared" si="12"/>
        <v>2764.4526976432571</v>
      </c>
    </row>
    <row r="378" spans="26:34" x14ac:dyDescent="0.35">
      <c r="Z378" s="8">
        <f t="shared" si="9"/>
        <v>477.98423098984279</v>
      </c>
      <c r="AA378">
        <v>80</v>
      </c>
      <c r="AB378" s="7">
        <f t="shared" si="7"/>
        <v>5735.8107718781021</v>
      </c>
      <c r="AC378" s="7">
        <f t="shared" si="8"/>
        <v>43628.806296071321</v>
      </c>
      <c r="AD378" s="7">
        <f t="shared" si="10"/>
        <v>1136996.4931834438</v>
      </c>
      <c r="AE378" s="6">
        <f t="shared" si="11"/>
        <v>903470.14381766052</v>
      </c>
      <c r="AG378" s="1">
        <v>80</v>
      </c>
      <c r="AH378" s="3">
        <f t="shared" si="12"/>
        <v>2734.168585150991</v>
      </c>
    </row>
    <row r="379" spans="26:34" x14ac:dyDescent="0.35">
      <c r="Z379" s="8">
        <f t="shared" si="9"/>
        <v>487.54391560963967</v>
      </c>
      <c r="AA379">
        <v>81</v>
      </c>
      <c r="AB379" s="7">
        <f t="shared" si="7"/>
        <v>5850.5269873156649</v>
      </c>
      <c r="AC379" s="7">
        <f t="shared" si="8"/>
        <v>45605.861603818332</v>
      </c>
      <c r="AD379" s="7">
        <f t="shared" si="10"/>
        <v>1188452.8817745778</v>
      </c>
      <c r="AE379" s="6">
        <f t="shared" si="11"/>
        <v>949076.00542147888</v>
      </c>
      <c r="AG379" s="1">
        <v>81</v>
      </c>
      <c r="AH379" s="3">
        <f t="shared" si="12"/>
        <v>2704.6364303561786</v>
      </c>
    </row>
    <row r="380" spans="26:34" x14ac:dyDescent="0.35">
      <c r="Z380" s="8">
        <f t="shared" si="9"/>
        <v>497.29479392183248</v>
      </c>
      <c r="AA380">
        <v>82</v>
      </c>
      <c r="AB380" s="7">
        <f t="shared" si="7"/>
        <v>5967.5375270619779</v>
      </c>
      <c r="AC380" s="7">
        <f t="shared" si="8"/>
        <v>47666.637184993306</v>
      </c>
      <c r="AD380" s="7">
        <f t="shared" si="10"/>
        <v>1242087.0564866331</v>
      </c>
      <c r="AE380" s="6">
        <f t="shared" si="11"/>
        <v>996742.64260647213</v>
      </c>
      <c r="AG380" s="1">
        <v>82</v>
      </c>
      <c r="AH380" s="3">
        <f t="shared" si="12"/>
        <v>2675.8287218985074</v>
      </c>
    </row>
    <row r="381" spans="26:34" x14ac:dyDescent="0.35">
      <c r="Z381" s="8">
        <f t="shared" si="9"/>
        <v>507.24068980026914</v>
      </c>
      <c r="AA381">
        <v>83</v>
      </c>
      <c r="AB381" s="7">
        <f t="shared" si="7"/>
        <v>6086.8882776032169</v>
      </c>
      <c r="AC381" s="7">
        <f t="shared" si="8"/>
        <v>49814.574611755714</v>
      </c>
      <c r="AD381" s="7">
        <f t="shared" si="10"/>
        <v>1297988.5193759922</v>
      </c>
      <c r="AE381" s="6">
        <f t="shared" si="11"/>
        <v>1046557.2172182278</v>
      </c>
      <c r="AG381" s="1">
        <v>83</v>
      </c>
      <c r="AH381" s="3">
        <f t="shared" si="12"/>
        <v>2647.7192742577545</v>
      </c>
    </row>
    <row r="382" spans="26:34" x14ac:dyDescent="0.35">
      <c r="Z382" s="8">
        <f t="shared" si="9"/>
        <v>517.38550359627448</v>
      </c>
      <c r="AA382">
        <v>84</v>
      </c>
      <c r="AB382" s="7">
        <f t="shared" si="7"/>
        <v>6208.6260431552819</v>
      </c>
      <c r="AC382" s="7">
        <f t="shared" si="8"/>
        <v>52053.254974375894</v>
      </c>
      <c r="AD382" s="7">
        <f t="shared" si="10"/>
        <v>1356250.4003935235</v>
      </c>
      <c r="AE382" s="6">
        <f t="shared" si="11"/>
        <v>1098610.4721926036</v>
      </c>
      <c r="AG382" s="1">
        <v>84</v>
      </c>
      <c r="AH382" s="3">
        <f t="shared" si="12"/>
        <v>2620.2831488347342</v>
      </c>
    </row>
    <row r="383" spans="26:34" x14ac:dyDescent="0.35">
      <c r="Z383" s="8">
        <f t="shared" si="9"/>
        <v>527.73321366819994</v>
      </c>
      <c r="AA383">
        <v>85</v>
      </c>
      <c r="AB383" s="7">
        <f t="shared" si="7"/>
        <v>6332.798564018387</v>
      </c>
      <c r="AC383" s="7">
        <f t="shared" si="8"/>
        <v>54386.404499063865</v>
      </c>
      <c r="AD383" s="7">
        <f t="shared" si="10"/>
        <v>1416969.6034566059</v>
      </c>
      <c r="AE383" s="6">
        <f t="shared" si="11"/>
        <v>1152996.8766916676</v>
      </c>
      <c r="AG383" s="1">
        <v>85</v>
      </c>
      <c r="AH383" s="3">
        <f t="shared" si="12"/>
        <v>2593.496580603015</v>
      </c>
    </row>
    <row r="384" spans="26:34" x14ac:dyDescent="0.35">
      <c r="Z384" s="8">
        <f t="shared" si="9"/>
        <v>538.28787794156392</v>
      </c>
      <c r="AA384">
        <v>86</v>
      </c>
      <c r="AB384" s="7">
        <f t="shared" si="7"/>
        <v>6459.4545352987561</v>
      </c>
      <c r="AC384" s="7">
        <f t="shared" si="8"/>
        <v>56817.900391253621</v>
      </c>
      <c r="AD384" s="7">
        <f t="shared" si="10"/>
        <v>1480246.9583831583</v>
      </c>
      <c r="AE384" s="6">
        <f t="shared" si="11"/>
        <v>1209814.7770829212</v>
      </c>
      <c r="AG384" s="1">
        <v>86</v>
      </c>
      <c r="AH384" s="3">
        <f t="shared" si="12"/>
        <v>2567.3369098779372</v>
      </c>
    </row>
    <row r="385" spans="26:34" x14ac:dyDescent="0.35">
      <c r="Z385" s="8">
        <f t="shared" si="9"/>
        <v>549.05363550039522</v>
      </c>
      <c r="AA385">
        <v>87</v>
      </c>
      <c r="AB385" s="7">
        <f t="shared" si="7"/>
        <v>6588.6436260047303</v>
      </c>
      <c r="AC385" s="7">
        <f t="shared" si="8"/>
        <v>59351.776913375506</v>
      </c>
      <c r="AD385" s="7">
        <f t="shared" si="10"/>
        <v>1546187.3789225386</v>
      </c>
      <c r="AE385" s="6">
        <f t="shared" si="11"/>
        <v>1269166.5539962968</v>
      </c>
      <c r="AG385" s="1">
        <v>87</v>
      </c>
      <c r="AH385" s="3">
        <f t="shared" si="12"/>
        <v>2541.7825187912454</v>
      </c>
    </row>
    <row r="386" spans="26:34" x14ac:dyDescent="0.35">
      <c r="Z386" s="8">
        <f t="shared" si="9"/>
        <v>560.0347082104031</v>
      </c>
      <c r="AA386">
        <v>88</v>
      </c>
      <c r="AB386" s="7">
        <f t="shared" si="7"/>
        <v>6720.4164985248235</v>
      </c>
      <c r="AC386" s="7">
        <f t="shared" si="8"/>
        <v>61992.231706511709</v>
      </c>
      <c r="AD386" s="7">
        <f t="shared" si="10"/>
        <v>1614900.0271275751</v>
      </c>
      <c r="AE386" s="6">
        <f t="shared" si="11"/>
        <v>1331158.7857028085</v>
      </c>
      <c r="AG386" s="1">
        <v>88</v>
      </c>
      <c r="AH386" s="3">
        <f t="shared" si="12"/>
        <v>2516.8127720969724</v>
      </c>
    </row>
    <row r="387" spans="26:34" x14ac:dyDescent="0.35">
      <c r="Z387" s="8">
        <f t="shared" si="9"/>
        <v>571.23540237461111</v>
      </c>
      <c r="AA387">
        <v>89</v>
      </c>
      <c r="AB387" s="7">
        <f t="shared" si="7"/>
        <v>6854.8248284953206</v>
      </c>
      <c r="AC387" s="7">
        <f t="shared" si="8"/>
        <v>64743.632365705365</v>
      </c>
      <c r="AD387" s="7">
        <f t="shared" si="10"/>
        <v>1686498.4843217758</v>
      </c>
      <c r="AE387" s="6">
        <f t="shared" si="11"/>
        <v>1395902.418068514</v>
      </c>
      <c r="AG387" s="1">
        <v>89</v>
      </c>
      <c r="AH387" s="3">
        <f t="shared" si="12"/>
        <v>2492.4079619679405</v>
      </c>
    </row>
    <row r="388" spans="26:34" x14ac:dyDescent="0.35">
      <c r="Z388" s="8">
        <f t="shared" si="9"/>
        <v>582.66011042210334</v>
      </c>
      <c r="AA388">
        <v>90</v>
      </c>
      <c r="AB388" s="7">
        <f t="shared" si="7"/>
        <v>6991.9213250652283</v>
      </c>
      <c r="AC388" s="7">
        <f t="shared" si="8"/>
        <v>67610.52327908545</v>
      </c>
      <c r="AD388" s="7">
        <f t="shared" si="10"/>
        <v>1761100.9289259266</v>
      </c>
      <c r="AE388" s="6">
        <f t="shared" si="11"/>
        <v>1463512.9413475995</v>
      </c>
      <c r="AG388" s="1">
        <v>90</v>
      </c>
      <c r="AH388" s="3">
        <f t="shared" si="12"/>
        <v>2468.54925647251</v>
      </c>
    </row>
    <row r="389" spans="26:34" x14ac:dyDescent="0.35">
      <c r="Z389" s="8">
        <f t="shared" si="9"/>
        <v>594.3133126305454</v>
      </c>
      <c r="AA389">
        <v>91</v>
      </c>
      <c r="AB389" s="7">
        <f t="shared" si="7"/>
        <v>7131.7597515665329</v>
      </c>
      <c r="AC389" s="7">
        <f t="shared" si="8"/>
        <v>70597.632741375739</v>
      </c>
      <c r="AD389" s="7">
        <f t="shared" si="10"/>
        <v>1838830.3214188688</v>
      </c>
      <c r="AE389" s="6">
        <f t="shared" si="11"/>
        <v>1534110.5740889753</v>
      </c>
      <c r="AG389" s="1">
        <v>91</v>
      </c>
      <c r="AH389" s="3">
        <f t="shared" si="12"/>
        <v>2445.2186514484461</v>
      </c>
    </row>
    <row r="390" spans="26:34" x14ac:dyDescent="0.35">
      <c r="Z390" s="8">
        <f t="shared" si="9"/>
        <v>606.19957888315628</v>
      </c>
      <c r="AA390">
        <v>92</v>
      </c>
      <c r="AB390" s="7">
        <f t="shared" si="7"/>
        <v>7274.3949465978621</v>
      </c>
      <c r="AC390" s="7">
        <f t="shared" si="8"/>
        <v>73709.880352780223</v>
      </c>
      <c r="AD390" s="7">
        <f t="shared" si="10"/>
        <v>1919814.5967182468</v>
      </c>
      <c r="AE390" s="6">
        <f t="shared" si="11"/>
        <v>1607820.4544417555</v>
      </c>
      <c r="AG390" s="1">
        <v>92</v>
      </c>
      <c r="AH390" s="3">
        <f t="shared" si="12"/>
        <v>2422.3989255154679</v>
      </c>
    </row>
    <row r="391" spans="26:34" x14ac:dyDescent="0.35">
      <c r="Z391" s="8">
        <f t="shared" si="9"/>
        <v>618.32357046081938</v>
      </c>
      <c r="AA391">
        <v>93</v>
      </c>
      <c r="AB391" s="7">
        <f t="shared" si="7"/>
        <v>7419.8828455298208</v>
      </c>
      <c r="AC391" s="7">
        <f t="shared" si="8"/>
        <v>76952.384714675834</v>
      </c>
      <c r="AD391" s="7">
        <f t="shared" si="10"/>
        <v>2004186.8642784525</v>
      </c>
      <c r="AE391" s="6">
        <f t="shared" si="11"/>
        <v>1684772.8391564314</v>
      </c>
      <c r="AG391" s="1">
        <v>93</v>
      </c>
      <c r="AH391" s="3">
        <f t="shared" si="12"/>
        <v>2400.0735979901897</v>
      </c>
    </row>
    <row r="392" spans="26:34" x14ac:dyDescent="0.35">
      <c r="Z392" s="8">
        <f t="shared" si="9"/>
        <v>630.69004187003577</v>
      </c>
      <c r="AA392">
        <v>94</v>
      </c>
      <c r="AB392" s="7">
        <f t="shared" si="7"/>
        <v>7568.280502440417</v>
      </c>
      <c r="AC392" s="7">
        <f t="shared" si="8"/>
        <v>80330.47143400299</v>
      </c>
      <c r="AD392" s="7">
        <f t="shared" si="10"/>
        <v>2092085.6162148959</v>
      </c>
      <c r="AE392" s="6">
        <f t="shared" si="11"/>
        <v>1765103.3105904344</v>
      </c>
      <c r="AG392" s="1">
        <v>94</v>
      </c>
      <c r="AH392" s="3">
        <f t="shared" si="12"/>
        <v>2378.226889487371</v>
      </c>
    </row>
    <row r="393" spans="26:34" x14ac:dyDescent="0.35">
      <c r="Z393" s="8">
        <f t="shared" si="9"/>
        <v>643.3038427074365</v>
      </c>
      <c r="AA393">
        <v>95</v>
      </c>
      <c r="AB393" s="7">
        <f t="shared" si="7"/>
        <v>7719.6461124892257</v>
      </c>
      <c r="AC393" s="7">
        <f t="shared" si="8"/>
        <v>83849.681448718038</v>
      </c>
      <c r="AD393" s="7">
        <f t="shared" si="10"/>
        <v>2183654.9437761032</v>
      </c>
      <c r="AE393" s="6">
        <f t="shared" si="11"/>
        <v>1848952.9920391524</v>
      </c>
      <c r="AG393" s="1">
        <v>95</v>
      </c>
      <c r="AH393" s="3">
        <f t="shared" si="12"/>
        <v>2356.8436850094763</v>
      </c>
    </row>
    <row r="394" spans="26:34" x14ac:dyDescent="0.35">
      <c r="Z394" s="8">
        <f t="shared" si="9"/>
        <v>656.16991956158529</v>
      </c>
      <c r="AA394">
        <v>96</v>
      </c>
      <c r="AB394" s="7">
        <f t="shared" si="7"/>
        <v>7874.0390347390085</v>
      </c>
      <c r="AC394" s="7">
        <f t="shared" si="8"/>
        <v>87515.779687168775</v>
      </c>
      <c r="AD394" s="7">
        <f t="shared" si="10"/>
        <v>2279044.7624980109</v>
      </c>
      <c r="AE394" s="6">
        <f t="shared" si="11"/>
        <v>1936468.7717263212</v>
      </c>
      <c r="AG394" s="1">
        <v>96</v>
      </c>
      <c r="AH394" s="3">
        <f t="shared" si="12"/>
        <v>2335.9094993431672</v>
      </c>
    </row>
    <row r="395" spans="26:34" x14ac:dyDescent="0.35">
      <c r="Z395" s="8">
        <f t="shared" si="9"/>
        <v>669.29331795281701</v>
      </c>
      <c r="AA395">
        <v>97</v>
      </c>
      <c r="AB395" s="7">
        <f t="shared" si="7"/>
        <v>8031.5198154337886</v>
      </c>
      <c r="AC395" s="7">
        <f t="shared" si="8"/>
        <v>91334.764074767561</v>
      </c>
      <c r="AD395" s="7">
        <f t="shared" si="10"/>
        <v>2378411.0463882121</v>
      </c>
      <c r="AE395" s="6">
        <f t="shared" si="11"/>
        <v>2027803.5358010887</v>
      </c>
      <c r="AG395" s="1">
        <v>97</v>
      </c>
      <c r="AH395" s="3">
        <f t="shared" si="12"/>
        <v>2315.4104445961948</v>
      </c>
    </row>
    <row r="396" spans="26:34" x14ac:dyDescent="0.35">
      <c r="Z396" s="8">
        <f t="shared" si="9"/>
        <v>682.67918431187331</v>
      </c>
      <c r="AA396">
        <v>98</v>
      </c>
      <c r="AB396" s="7">
        <f t="shared" si="7"/>
        <v>8192.1502117424661</v>
      </c>
      <c r="AC396" s="7">
        <f t="shared" si="8"/>
        <v>95312.874901872565</v>
      </c>
      <c r="AD396" s="7">
        <f t="shared" si="10"/>
        <v>2481916.0715018273</v>
      </c>
      <c r="AE396" s="6">
        <f t="shared" si="11"/>
        <v>2123116.410702961</v>
      </c>
      <c r="AG396" s="1">
        <v>98</v>
      </c>
      <c r="AH396" s="3">
        <f t="shared" si="12"/>
        <v>2295.3331997218479</v>
      </c>
    </row>
    <row r="397" spans="26:34" x14ac:dyDescent="0.35">
      <c r="Z397" s="8">
        <f t="shared" si="9"/>
        <v>696.33276799811074</v>
      </c>
      <c r="AA397">
        <v>99</v>
      </c>
      <c r="AB397" s="7">
        <f t="shared" si="7"/>
        <v>8355.9932159773143</v>
      </c>
      <c r="AC397" s="7">
        <f t="shared" si="8"/>
        <v>99456.604567344053</v>
      </c>
      <c r="AD397" s="7">
        <f t="shared" si="10"/>
        <v>2589728.6692851484</v>
      </c>
      <c r="AE397" s="6">
        <f t="shared" si="11"/>
        <v>2222573.0152703049</v>
      </c>
      <c r="AG397" s="1">
        <v>99</v>
      </c>
      <c r="AH397" s="3">
        <f t="shared" si="12"/>
        <v>2275.6649818903879</v>
      </c>
    </row>
    <row r="398" spans="26:34" x14ac:dyDescent="0.35">
      <c r="Z398" s="8">
        <f t="shared" si="9"/>
        <v>710.25942335807292</v>
      </c>
      <c r="AA398">
        <v>100</v>
      </c>
      <c r="AB398" s="7">
        <f t="shared" si="7"/>
        <v>8523.1130802968601</v>
      </c>
      <c r="AC398" s="7">
        <f t="shared" si="8"/>
        <v>103772.70771282232</v>
      </c>
      <c r="AD398" s="7">
        <f t="shared" si="10"/>
        <v>2702024.4900782672</v>
      </c>
      <c r="AE398" s="6">
        <f t="shared" si="11"/>
        <v>2326345.722983127</v>
      </c>
      <c r="AG398" s="1">
        <v>100</v>
      </c>
      <c r="AH398" s="3">
        <f t="shared" si="12"/>
        <v>2256.393519578216</v>
      </c>
    </row>
    <row r="399" spans="26:34" x14ac:dyDescent="0.35">
      <c r="Z399" s="8"/>
      <c r="AB399" s="7"/>
      <c r="AC399" s="7"/>
      <c r="AD399" s="7"/>
      <c r="AE399" s="6"/>
      <c r="AG399" s="1">
        <v>101</v>
      </c>
      <c r="AH399" s="3">
        <f t="shared" si="12"/>
        <v>2237.5070272556823</v>
      </c>
    </row>
    <row r="400" spans="26:34" x14ac:dyDescent="0.35">
      <c r="Z400" s="8"/>
      <c r="AB400" s="7"/>
      <c r="AC400" s="7"/>
      <c r="AD400" s="7"/>
      <c r="AE400" s="6"/>
      <c r="AG400" s="1">
        <v>102</v>
      </c>
      <c r="AH400" s="3">
        <f t="shared" si="12"/>
        <v>2218.9941815638604</v>
      </c>
    </row>
    <row r="401" spans="26:34" x14ac:dyDescent="0.35">
      <c r="Z401" s="8"/>
      <c r="AB401" s="7"/>
      <c r="AC401" s="7"/>
      <c r="AD401" s="7"/>
      <c r="AE401" s="6"/>
      <c r="AG401" s="1">
        <v>103</v>
      </c>
      <c r="AH401" s="3">
        <f t="shared" si="12"/>
        <v>2200.8440988790908</v>
      </c>
    </row>
    <row r="402" spans="26:34" x14ac:dyDescent="0.35">
      <c r="Z402" s="8"/>
      <c r="AB402" s="7"/>
      <c r="AC402" s="7"/>
      <c r="AD402" s="7"/>
      <c r="AE402" s="6"/>
      <c r="AG402" s="1">
        <v>104</v>
      </c>
      <c r="AH402" s="3">
        <f t="shared" si="12"/>
        <v>2183.0463141718537</v>
      </c>
    </row>
    <row r="403" spans="26:34" x14ac:dyDescent="0.35">
      <c r="Z403" s="8"/>
      <c r="AB403" s="7"/>
      <c r="AC403" s="7"/>
      <c r="AD403" s="7"/>
      <c r="AE403" s="6"/>
      <c r="AG403" s="1">
        <v>105</v>
      </c>
      <c r="AH403" s="3">
        <f t="shared" si="12"/>
        <v>2165.590761073729</v>
      </c>
    </row>
    <row r="404" spans="26:34" x14ac:dyDescent="0.35">
      <c r="Z404" s="8"/>
      <c r="AB404" s="7"/>
      <c r="AC404" s="7"/>
      <c r="AD404" s="7"/>
      <c r="AE404" s="6"/>
      <c r="AG404" s="1">
        <v>106</v>
      </c>
      <c r="AH404" s="3">
        <f t="shared" si="12"/>
        <v>2148.4677530726312</v>
      </c>
    </row>
    <row r="405" spans="26:34" x14ac:dyDescent="0.35">
      <c r="Z405" s="8"/>
      <c r="AB405" s="7"/>
      <c r="AC405" s="7"/>
      <c r="AD405" s="7"/>
      <c r="AE405" s="6"/>
      <c r="AG405" s="1">
        <v>107</v>
      </c>
      <c r="AH405" s="3">
        <f t="shared" si="12"/>
        <v>2131.6679657625114</v>
      </c>
    </row>
    <row r="406" spans="26:34" x14ac:dyDescent="0.35">
      <c r="Z406" s="8"/>
      <c r="AB406" s="7"/>
      <c r="AC406" s="7"/>
      <c r="AD406" s="7"/>
      <c r="AE406" s="6"/>
      <c r="AG406" s="1">
        <v>108</v>
      </c>
      <c r="AH406" s="3">
        <f t="shared" si="12"/>
        <v>2115.1824200792098</v>
      </c>
    </row>
    <row r="407" spans="26:34" x14ac:dyDescent="0.35">
      <c r="Z407" s="8"/>
      <c r="AB407" s="7"/>
      <c r="AC407" s="7"/>
      <c r="AD407" s="7"/>
      <c r="AE407" s="6"/>
      <c r="AG407" s="1">
        <v>109</v>
      </c>
      <c r="AH407" s="3">
        <f t="shared" si="12"/>
        <v>2099.0024664590746</v>
      </c>
    </row>
    <row r="408" spans="26:34" x14ac:dyDescent="0.35">
      <c r="Z408" s="8"/>
      <c r="AB408" s="7"/>
      <c r="AC408" s="7"/>
      <c r="AD408" s="7"/>
      <c r="AE408" s="6"/>
      <c r="AG408" s="1">
        <v>110</v>
      </c>
      <c r="AH408" s="3">
        <f t="shared" si="12"/>
        <v>2083.1197698616779</v>
      </c>
    </row>
    <row r="409" spans="26:34" x14ac:dyDescent="0.35">
      <c r="AG409" s="1">
        <v>111</v>
      </c>
      <c r="AH409" s="3">
        <f t="shared" si="12"/>
        <v>2067.5262956021106</v>
      </c>
    </row>
    <row r="410" spans="26:34" x14ac:dyDescent="0.35">
      <c r="AG410" s="1">
        <v>112</v>
      </c>
      <c r="AH410" s="3">
        <f t="shared" si="12"/>
        <v>2052.2142959422545</v>
      </c>
    </row>
    <row r="411" spans="26:34" x14ac:dyDescent="0.35">
      <c r="AG411" s="1">
        <v>113</v>
      </c>
      <c r="AH411" s="3">
        <f t="shared" si="12"/>
        <v>2037.176297394027</v>
      </c>
    </row>
    <row r="412" spans="26:34" x14ac:dyDescent="0.35">
      <c r="AG412" s="1">
        <v>114</v>
      </c>
      <c r="AH412" s="3">
        <f t="shared" si="12"/>
        <v>2022.4050886908822</v>
      </c>
    </row>
    <row r="413" spans="26:34" x14ac:dyDescent="0.35">
      <c r="AG413" s="1">
        <v>115</v>
      </c>
      <c r="AH413" s="3">
        <f t="shared" si="12"/>
        <v>2007.8937093868731</v>
      </c>
    </row>
    <row r="414" spans="26:34" x14ac:dyDescent="0.35">
      <c r="AG414" s="1">
        <v>116</v>
      </c>
      <c r="AH414" s="3">
        <f t="shared" si="12"/>
        <v>1993.6354390454262</v>
      </c>
    </row>
    <row r="415" spans="26:34" x14ac:dyDescent="0.35">
      <c r="AG415" s="1">
        <v>117</v>
      </c>
      <c r="AH415" s="3">
        <f t="shared" si="12"/>
        <v>1979.6237869825366</v>
      </c>
    </row>
    <row r="416" spans="26:34" x14ac:dyDescent="0.35">
      <c r="AG416" s="1">
        <v>118</v>
      </c>
      <c r="AH416" s="3">
        <f t="shared" si="12"/>
        <v>1965.8524825314958</v>
      </c>
    </row>
    <row r="417" spans="33:34" x14ac:dyDescent="0.35">
      <c r="AG417" s="1">
        <v>119</v>
      </c>
      <c r="AH417" s="3">
        <f t="shared" si="12"/>
        <v>1952.3154657984712</v>
      </c>
    </row>
    <row r="418" spans="33:34" x14ac:dyDescent="0.35">
      <c r="AG418" s="1">
        <v>120</v>
      </c>
      <c r="AH418" s="3">
        <f t="shared" si="12"/>
        <v>1939.0068788803087</v>
      </c>
    </row>
    <row r="419" spans="33:34" x14ac:dyDescent="0.35">
      <c r="AG419" s="1">
        <v>121</v>
      </c>
      <c r="AH419" s="3">
        <f t="shared" si="12"/>
        <v>1925.9210575178163</v>
      </c>
    </row>
    <row r="420" spans="33:34" x14ac:dyDescent="0.35">
      <c r="AG420" s="1">
        <v>122</v>
      </c>
      <c r="AH420" s="3">
        <f t="shared" si="12"/>
        <v>1913.0525231595386</v>
      </c>
    </row>
    <row r="421" spans="33:34" x14ac:dyDescent="0.35">
      <c r="AG421" s="1">
        <v>123</v>
      </c>
      <c r="AH421" s="3">
        <f t="shared" si="12"/>
        <v>1900.3959754126715</v>
      </c>
    </row>
    <row r="422" spans="33:34" x14ac:dyDescent="0.35">
      <c r="AG422" s="1">
        <v>124</v>
      </c>
      <c r="AH422" s="3">
        <f t="shared" si="12"/>
        <v>1887.9462848592509</v>
      </c>
    </row>
    <row r="423" spans="33:34" x14ac:dyDescent="0.35">
      <c r="AG423" s="1">
        <v>125</v>
      </c>
      <c r="AH423" s="3">
        <f t="shared" si="12"/>
        <v>1875.6984862171551</v>
      </c>
    </row>
    <row r="424" spans="33:34" x14ac:dyDescent="0.35">
      <c r="AG424" s="1">
        <v>126</v>
      </c>
      <c r="AH424" s="3">
        <f t="shared" si="12"/>
        <v>1863.6477718267975</v>
      </c>
    </row>
    <row r="425" spans="33:34" x14ac:dyDescent="0.35">
      <c r="AG425" s="1">
        <v>127</v>
      </c>
      <c r="AH425" s="3">
        <f t="shared" si="12"/>
        <v>1851.7894854455101</v>
      </c>
    </row>
    <row r="426" spans="33:34" x14ac:dyDescent="0.35">
      <c r="AG426" s="1">
        <v>128</v>
      </c>
      <c r="AH426" s="3">
        <f t="shared" si="12"/>
        <v>1840.1191163328285</v>
      </c>
    </row>
    <row r="427" spans="33:34" x14ac:dyDescent="0.35">
      <c r="AG427" s="1">
        <v>129</v>
      </c>
      <c r="AH427" s="3">
        <f t="shared" si="12"/>
        <v>1828.632293610875</v>
      </c>
    </row>
    <row r="428" spans="33:34" x14ac:dyDescent="0.35">
      <c r="AG428" s="1">
        <v>130</v>
      </c>
      <c r="AH428" s="3">
        <f t="shared" si="12"/>
        <v>1817.3247808850365</v>
      </c>
    </row>
    <row r="429" spans="33:34" x14ac:dyDescent="0.35">
      <c r="AG429" s="1">
        <v>131</v>
      </c>
      <c r="AH429" s="3">
        <f t="shared" si="12"/>
        <v>1806.1924711110198</v>
      </c>
    </row>
    <row r="430" spans="33:34" x14ac:dyDescent="0.35">
      <c r="AG430" s="1">
        <v>132</v>
      </c>
      <c r="AH430" s="3">
        <f t="shared" si="12"/>
        <v>1795.2313816952226</v>
      </c>
    </row>
    <row r="431" spans="33:34" x14ac:dyDescent="0.35">
      <c r="AG431" s="1">
        <v>133</v>
      </c>
      <c r="AH431" s="3">
        <f t="shared" ref="AH431:AH494" si="13">+$AC$287*$AB$291/((1-(1+$AC$287)^-AG431))/(1+$AC$287)</f>
        <v>1784.4376498161412</v>
      </c>
    </row>
    <row r="432" spans="33:34" x14ac:dyDescent="0.35">
      <c r="AG432" s="1">
        <v>134</v>
      </c>
      <c r="AH432" s="3">
        <f t="shared" si="13"/>
        <v>1773.8075279552688</v>
      </c>
    </row>
    <row r="433" spans="33:34" x14ac:dyDescent="0.35">
      <c r="AG433" s="1">
        <v>135</v>
      </c>
      <c r="AH433" s="3">
        <f t="shared" si="13"/>
        <v>1763.3373796266196</v>
      </c>
    </row>
    <row r="434" spans="33:34" x14ac:dyDescent="0.35">
      <c r="AG434" s="1">
        <v>136</v>
      </c>
      <c r="AH434" s="3">
        <f t="shared" si="13"/>
        <v>1753.0236752946544</v>
      </c>
    </row>
    <row r="435" spans="33:34" x14ac:dyDescent="0.35">
      <c r="AG435" s="1">
        <v>137</v>
      </c>
      <c r="AH435" s="3">
        <f t="shared" si="13"/>
        <v>1742.8629884709853</v>
      </c>
    </row>
    <row r="436" spans="33:34" x14ac:dyDescent="0.35">
      <c r="AG436" s="1">
        <v>138</v>
      </c>
      <c r="AH436" s="3">
        <f t="shared" si="13"/>
        <v>1732.85199198079</v>
      </c>
    </row>
    <row r="437" spans="33:34" x14ac:dyDescent="0.35">
      <c r="AG437" s="1">
        <v>139</v>
      </c>
      <c r="AH437" s="3">
        <f t="shared" si="13"/>
        <v>1722.9874543903845</v>
      </c>
    </row>
    <row r="438" spans="33:34" x14ac:dyDescent="0.35">
      <c r="AG438" s="1">
        <v>140</v>
      </c>
      <c r="AH438" s="3">
        <f t="shared" si="13"/>
        <v>1713.2662365879046</v>
      </c>
    </row>
    <row r="439" spans="33:34" x14ac:dyDescent="0.35">
      <c r="AG439" s="1">
        <v>141</v>
      </c>
      <c r="AH439" s="3">
        <f t="shared" si="13"/>
        <v>1703.6852885094852</v>
      </c>
    </row>
    <row r="440" spans="33:34" x14ac:dyDescent="0.35">
      <c r="AG440" s="1">
        <v>142</v>
      </c>
      <c r="AH440" s="3">
        <f t="shared" si="13"/>
        <v>1694.241646003773</v>
      </c>
    </row>
    <row r="441" spans="33:34" x14ac:dyDescent="0.35">
      <c r="AG441" s="1">
        <v>143</v>
      </c>
      <c r="AH441" s="3">
        <f t="shared" si="13"/>
        <v>1684.9324278279998</v>
      </c>
    </row>
    <row r="442" spans="33:34" x14ac:dyDescent="0.35">
      <c r="AG442" s="1">
        <v>144</v>
      </c>
      <c r="AH442" s="3">
        <f t="shared" si="13"/>
        <v>1675.7548327692145</v>
      </c>
    </row>
    <row r="443" spans="33:34" x14ac:dyDescent="0.35">
      <c r="AG443" s="1">
        <v>145</v>
      </c>
      <c r="AH443" s="3">
        <f t="shared" si="13"/>
        <v>1666.7061368846419</v>
      </c>
    </row>
    <row r="444" spans="33:34" x14ac:dyDescent="0.35">
      <c r="AG444" s="1">
        <v>146</v>
      </c>
      <c r="AH444" s="3">
        <f t="shared" si="13"/>
        <v>1657.7836908554482</v>
      </c>
    </row>
    <row r="445" spans="33:34" x14ac:dyDescent="0.35">
      <c r="AG445" s="1">
        <v>147</v>
      </c>
      <c r="AH445" s="3">
        <f t="shared" si="13"/>
        <v>1648.9849174485148</v>
      </c>
    </row>
    <row r="446" spans="33:34" x14ac:dyDescent="0.35">
      <c r="AG446" s="1">
        <v>148</v>
      </c>
      <c r="AH446" s="3">
        <f t="shared" si="13"/>
        <v>1640.3073090811197</v>
      </c>
    </row>
    <row r="447" spans="33:34" x14ac:dyDescent="0.35">
      <c r="AG447" s="1">
        <v>149</v>
      </c>
      <c r="AH447" s="3">
        <f t="shared" si="13"/>
        <v>1631.7484254836775</v>
      </c>
    </row>
    <row r="448" spans="33:34" x14ac:dyDescent="0.35">
      <c r="AG448" s="1">
        <v>150</v>
      </c>
      <c r="AH448" s="3">
        <f t="shared" si="13"/>
        <v>1623.3058914559736</v>
      </c>
    </row>
    <row r="449" spans="33:34" x14ac:dyDescent="0.35">
      <c r="AG449" s="1">
        <v>151</v>
      </c>
      <c r="AH449" s="3">
        <f t="shared" si="13"/>
        <v>1614.9773947125564</v>
      </c>
    </row>
    <row r="450" spans="33:34" x14ac:dyDescent="0.35">
      <c r="AG450" s="1">
        <v>152</v>
      </c>
      <c r="AH450" s="3">
        <f t="shared" si="13"/>
        <v>1606.760683813178</v>
      </c>
    </row>
    <row r="451" spans="33:34" x14ac:dyDescent="0.35">
      <c r="AG451" s="1">
        <v>153</v>
      </c>
      <c r="AH451" s="3">
        <f t="shared" si="13"/>
        <v>1598.6535661743901</v>
      </c>
    </row>
    <row r="452" spans="33:34" x14ac:dyDescent="0.35">
      <c r="AG452" s="1">
        <v>154</v>
      </c>
      <c r="AH452" s="3">
        <f t="shared" si="13"/>
        <v>1590.6539061586188</v>
      </c>
    </row>
    <row r="453" spans="33:34" x14ac:dyDescent="0.35">
      <c r="AG453" s="1">
        <v>155</v>
      </c>
      <c r="AH453" s="3">
        <f t="shared" si="13"/>
        <v>1582.7596232372041</v>
      </c>
    </row>
    <row r="454" spans="33:34" x14ac:dyDescent="0.35">
      <c r="AG454" s="1">
        <v>156</v>
      </c>
      <c r="AH454" s="3">
        <f t="shared" si="13"/>
        <v>1574.968690224094</v>
      </c>
    </row>
    <row r="455" spans="33:34" x14ac:dyDescent="0.35">
      <c r="AG455" s="1">
        <v>157</v>
      </c>
      <c r="AH455" s="3">
        <f t="shared" si="13"/>
        <v>1567.2791315770389</v>
      </c>
    </row>
    <row r="456" spans="33:34" x14ac:dyDescent="0.35">
      <c r="AG456" s="1">
        <v>158</v>
      </c>
      <c r="AH456" s="3">
        <f t="shared" si="13"/>
        <v>1559.6890217633029</v>
      </c>
    </row>
    <row r="457" spans="33:34" x14ac:dyDescent="0.35">
      <c r="AG457" s="1">
        <v>159</v>
      </c>
      <c r="AH457" s="3">
        <f t="shared" si="13"/>
        <v>1552.1964836870391</v>
      </c>
    </row>
    <row r="458" spans="33:34" x14ac:dyDescent="0.35">
      <c r="AG458" s="1">
        <v>160</v>
      </c>
      <c r="AH458" s="3">
        <f t="shared" si="13"/>
        <v>1544.7996871756443</v>
      </c>
    </row>
    <row r="459" spans="33:34" x14ac:dyDescent="0.35">
      <c r="AG459" s="1">
        <v>161</v>
      </c>
      <c r="AH459" s="3">
        <f t="shared" si="13"/>
        <v>1537.4968475225198</v>
      </c>
    </row>
    <row r="460" spans="33:34" x14ac:dyDescent="0.35">
      <c r="AG460" s="1">
        <v>162</v>
      </c>
      <c r="AH460" s="3">
        <f t="shared" si="13"/>
        <v>1530.2862240838035</v>
      </c>
    </row>
    <row r="461" spans="33:34" x14ac:dyDescent="0.35">
      <c r="AG461" s="1">
        <v>163</v>
      </c>
      <c r="AH461" s="3">
        <f t="shared" si="13"/>
        <v>1523.1661189267595</v>
      </c>
    </row>
    <row r="462" spans="33:34" x14ac:dyDescent="0.35">
      <c r="AG462" s="1">
        <v>164</v>
      </c>
      <c r="AH462" s="3">
        <f t="shared" si="13"/>
        <v>1516.1348755276142</v>
      </c>
    </row>
    <row r="463" spans="33:34" x14ac:dyDescent="0.35">
      <c r="AG463" s="1">
        <v>165</v>
      </c>
      <c r="AH463" s="3">
        <f t="shared" si="13"/>
        <v>1509.1908775167442</v>
      </c>
    </row>
    <row r="464" spans="33:34" x14ac:dyDescent="0.35">
      <c r="AG464" s="1">
        <v>166</v>
      </c>
      <c r="AH464" s="3">
        <f t="shared" si="13"/>
        <v>1502.3325474692178</v>
      </c>
    </row>
    <row r="465" spans="33:34" x14ac:dyDescent="0.35">
      <c r="AG465" s="1">
        <v>167</v>
      </c>
      <c r="AH465" s="3">
        <f t="shared" si="13"/>
        <v>1495.5583457387934</v>
      </c>
    </row>
    <row r="466" spans="33:34" x14ac:dyDescent="0.35">
      <c r="AG466" s="1">
        <v>168</v>
      </c>
      <c r="AH466" s="3">
        <f t="shared" si="13"/>
        <v>1488.8667693335594</v>
      </c>
    </row>
    <row r="467" spans="33:34" x14ac:dyDescent="0.35">
      <c r="AG467" s="1">
        <v>169</v>
      </c>
      <c r="AH467" s="3">
        <f t="shared" si="13"/>
        <v>1482.2563508314884</v>
      </c>
    </row>
    <row r="468" spans="33:34" x14ac:dyDescent="0.35">
      <c r="AG468" s="1">
        <v>170</v>
      </c>
      <c r="AH468" s="3">
        <f t="shared" si="13"/>
        <v>1475.7256573342713</v>
      </c>
    </row>
    <row r="469" spans="33:34" x14ac:dyDescent="0.35">
      <c r="AG469" s="1">
        <v>171</v>
      </c>
      <c r="AH469" s="3">
        <f t="shared" si="13"/>
        <v>1469.2732894578576</v>
      </c>
    </row>
    <row r="470" spans="33:34" x14ac:dyDescent="0.35">
      <c r="AG470" s="1">
        <v>172</v>
      </c>
      <c r="AH470" s="3">
        <f t="shared" si="13"/>
        <v>1462.8978803582092</v>
      </c>
    </row>
    <row r="471" spans="33:34" x14ac:dyDescent="0.35">
      <c r="AG471" s="1">
        <v>173</v>
      </c>
      <c r="AH471" s="3">
        <f t="shared" si="13"/>
        <v>1456.5980947908404</v>
      </c>
    </row>
    <row r="472" spans="33:34" x14ac:dyDescent="0.35">
      <c r="AG472" s="1">
        <v>174</v>
      </c>
      <c r="AH472" s="3">
        <f t="shared" si="13"/>
        <v>1450.3726282027899</v>
      </c>
    </row>
    <row r="473" spans="33:34" x14ac:dyDescent="0.35">
      <c r="AG473" s="1">
        <v>175</v>
      </c>
      <c r="AH473" s="3">
        <f t="shared" si="13"/>
        <v>1444.2202058557298</v>
      </c>
    </row>
    <row r="474" spans="33:34" x14ac:dyDescent="0.35">
      <c r="AG474" s="1">
        <v>176</v>
      </c>
      <c r="AH474" s="3">
        <f t="shared" si="13"/>
        <v>1438.1395819789586</v>
      </c>
    </row>
    <row r="475" spans="33:34" x14ac:dyDescent="0.35">
      <c r="AG475" s="1">
        <v>177</v>
      </c>
      <c r="AH475" s="3">
        <f t="shared" si="13"/>
        <v>1432.129538951114</v>
      </c>
    </row>
    <row r="476" spans="33:34" x14ac:dyDescent="0.35">
      <c r="AG476" s="1">
        <v>178</v>
      </c>
      <c r="AH476" s="3">
        <f t="shared" si="13"/>
        <v>1426.1888865094661</v>
      </c>
    </row>
    <row r="477" spans="33:34" x14ac:dyDescent="0.35">
      <c r="AG477" s="1">
        <v>179</v>
      </c>
      <c r="AH477" s="3">
        <f t="shared" si="13"/>
        <v>1420.3164609857172</v>
      </c>
    </row>
    <row r="478" spans="33:34" x14ac:dyDescent="0.35">
      <c r="AG478" s="1">
        <v>180</v>
      </c>
      <c r="AH478" s="3">
        <f t="shared" si="13"/>
        <v>1414.5111245672661</v>
      </c>
    </row>
    <row r="479" spans="33:34" x14ac:dyDescent="0.35">
      <c r="AG479" s="1">
        <v>181</v>
      </c>
      <c r="AH479" s="3">
        <f t="shared" si="13"/>
        <v>1408.7717645829764</v>
      </c>
    </row>
    <row r="480" spans="33:34" x14ac:dyDescent="0.35">
      <c r="AG480" s="1">
        <v>182</v>
      </c>
      <c r="AH480" s="3">
        <f t="shared" si="13"/>
        <v>1403.0972928124734</v>
      </c>
    </row>
    <row r="481" spans="33:34" x14ac:dyDescent="0.35">
      <c r="AG481" s="1">
        <v>183</v>
      </c>
      <c r="AH481" s="3">
        <f t="shared" si="13"/>
        <v>1397.4866448181031</v>
      </c>
    </row>
    <row r="482" spans="33:34" x14ac:dyDescent="0.35">
      <c r="AG482" s="1">
        <v>184</v>
      </c>
      <c r="AH482" s="3">
        <f t="shared" si="13"/>
        <v>1391.938779298662</v>
      </c>
    </row>
    <row r="483" spans="33:34" x14ac:dyDescent="0.35">
      <c r="AG483" s="1">
        <v>185</v>
      </c>
      <c r="AH483" s="3">
        <f t="shared" si="13"/>
        <v>1386.4526774640949</v>
      </c>
    </row>
    <row r="484" spans="33:34" x14ac:dyDescent="0.35">
      <c r="AG484" s="1">
        <v>186</v>
      </c>
      <c r="AH484" s="3">
        <f t="shared" si="13"/>
        <v>1381.0273424303621</v>
      </c>
    </row>
    <row r="485" spans="33:34" x14ac:dyDescent="0.35">
      <c r="AG485" s="1">
        <v>187</v>
      </c>
      <c r="AH485" s="3">
        <f t="shared" si="13"/>
        <v>1375.6617986337208</v>
      </c>
    </row>
    <row r="486" spans="33:34" x14ac:dyDescent="0.35">
      <c r="AG486" s="1">
        <v>188</v>
      </c>
      <c r="AH486" s="3">
        <f t="shared" si="13"/>
        <v>1370.3550912637038</v>
      </c>
    </row>
    <row r="487" spans="33:34" x14ac:dyDescent="0.35">
      <c r="AG487" s="1">
        <v>189</v>
      </c>
      <c r="AH487" s="3">
        <f t="shared" si="13"/>
        <v>1365.1062857140901</v>
      </c>
    </row>
    <row r="488" spans="33:34" x14ac:dyDescent="0.35">
      <c r="AG488" s="1">
        <v>190</v>
      </c>
      <c r="AH488" s="3">
        <f t="shared" si="13"/>
        <v>1359.9144670512269</v>
      </c>
    </row>
    <row r="489" spans="33:34" x14ac:dyDescent="0.35">
      <c r="AG489" s="1">
        <v>191</v>
      </c>
      <c r="AH489" s="3">
        <f t="shared" si="13"/>
        <v>1354.778739499041</v>
      </c>
    </row>
    <row r="490" spans="33:34" x14ac:dyDescent="0.35">
      <c r="AG490" s="1">
        <v>192</v>
      </c>
      <c r="AH490" s="3">
        <f t="shared" si="13"/>
        <v>1349.6982259401495</v>
      </c>
    </row>
    <row r="491" spans="33:34" x14ac:dyDescent="0.35">
      <c r="AG491" s="1">
        <v>193</v>
      </c>
      <c r="AH491" s="3">
        <f t="shared" si="13"/>
        <v>1344.6720674324788</v>
      </c>
    </row>
    <row r="492" spans="33:34" x14ac:dyDescent="0.35">
      <c r="AG492" s="1">
        <v>194</v>
      </c>
      <c r="AH492" s="3">
        <f t="shared" si="13"/>
        <v>1339.6994227408359</v>
      </c>
    </row>
    <row r="493" spans="33:34" x14ac:dyDescent="0.35">
      <c r="AG493" s="1">
        <v>195</v>
      </c>
      <c r="AH493" s="3">
        <f t="shared" si="13"/>
        <v>1334.7794678828875</v>
      </c>
    </row>
    <row r="494" spans="33:34" x14ac:dyDescent="0.35">
      <c r="AG494" s="1">
        <v>196</v>
      </c>
      <c r="AH494" s="3">
        <f t="shared" si="13"/>
        <v>1329.9113956890444</v>
      </c>
    </row>
    <row r="495" spans="33:34" x14ac:dyDescent="0.35">
      <c r="AG495" s="1">
        <v>197</v>
      </c>
      <c r="AH495" s="3">
        <f t="shared" ref="AH495:AH558" si="14">+$AC$287*$AB$291/((1-(1+$AC$287)^-AG495))/(1+$AC$287)</f>
        <v>1325.0944153757446</v>
      </c>
    </row>
    <row r="496" spans="33:34" x14ac:dyDescent="0.35">
      <c r="AG496" s="1">
        <v>198</v>
      </c>
      <c r="AH496" s="3">
        <f t="shared" si="14"/>
        <v>1320.3277521316711</v>
      </c>
    </row>
    <row r="497" spans="33:34" x14ac:dyDescent="0.35">
      <c r="AG497" s="1">
        <v>199</v>
      </c>
      <c r="AH497" s="3">
        <f t="shared" si="14"/>
        <v>1315.6106467164445</v>
      </c>
    </row>
    <row r="498" spans="33:34" x14ac:dyDescent="0.35">
      <c r="AG498" s="1">
        <v>200</v>
      </c>
      <c r="AH498" s="3">
        <f t="shared" si="14"/>
        <v>1310.9423550713527</v>
      </c>
    </row>
    <row r="499" spans="33:34" x14ac:dyDescent="0.35">
      <c r="AG499" s="1">
        <v>201</v>
      </c>
      <c r="AH499" s="3">
        <f t="shared" si="14"/>
        <v>1306.3221479417045</v>
      </c>
    </row>
    <row r="500" spans="33:34" x14ac:dyDescent="0.35">
      <c r="AG500" s="1">
        <v>202</v>
      </c>
      <c r="AH500" s="3">
        <f t="shared" si="14"/>
        <v>1301.7493105103974</v>
      </c>
    </row>
    <row r="501" spans="33:34" x14ac:dyDescent="0.35">
      <c r="AG501" s="1">
        <v>203</v>
      </c>
      <c r="AH501" s="3">
        <f t="shared" si="14"/>
        <v>1297.2231420423168</v>
      </c>
    </row>
    <row r="502" spans="33:34" x14ac:dyDescent="0.35">
      <c r="AG502" s="1">
        <v>204</v>
      </c>
      <c r="AH502" s="3">
        <f t="shared" si="14"/>
        <v>1292.7429555391959</v>
      </c>
    </row>
    <row r="503" spans="33:34" x14ac:dyDescent="0.35">
      <c r="AG503" s="1">
        <v>205</v>
      </c>
      <c r="AH503" s="3">
        <f t="shared" si="14"/>
        <v>1288.3080774045734</v>
      </c>
    </row>
    <row r="504" spans="33:34" x14ac:dyDescent="0.35">
      <c r="AG504" s="1">
        <v>206</v>
      </c>
      <c r="AH504" s="3">
        <f t="shared" si="14"/>
        <v>1283.9178471185119</v>
      </c>
    </row>
    <row r="505" spans="33:34" x14ac:dyDescent="0.35">
      <c r="AG505" s="1">
        <v>207</v>
      </c>
      <c r="AH505" s="3">
        <f t="shared" si="14"/>
        <v>1279.5716169217483</v>
      </c>
    </row>
    <row r="506" spans="33:34" x14ac:dyDescent="0.35">
      <c r="AG506" s="1">
        <v>208</v>
      </c>
      <c r="AH506" s="3">
        <f t="shared" si="14"/>
        <v>1275.2687515089467</v>
      </c>
    </row>
    <row r="507" spans="33:34" x14ac:dyDescent="0.35">
      <c r="AG507" s="1">
        <v>209</v>
      </c>
      <c r="AH507" s="3">
        <f t="shared" si="14"/>
        <v>1271.0086277307671</v>
      </c>
    </row>
    <row r="508" spans="33:34" x14ac:dyDescent="0.35">
      <c r="AG508" s="1">
        <v>210</v>
      </c>
      <c r="AH508" s="3">
        <f t="shared" si="14"/>
        <v>1266.7906343044383</v>
      </c>
    </row>
    <row r="509" spans="33:34" x14ac:dyDescent="0.35">
      <c r="AG509" s="1">
        <v>211</v>
      </c>
      <c r="AH509" s="3">
        <f t="shared" si="14"/>
        <v>1262.6141715325671</v>
      </c>
    </row>
    <row r="510" spans="33:34" x14ac:dyDescent="0.35">
      <c r="AG510" s="1">
        <v>212</v>
      </c>
      <c r="AH510" s="3">
        <f t="shared" si="14"/>
        <v>1258.4786510299016</v>
      </c>
    </row>
    <row r="511" spans="33:34" x14ac:dyDescent="0.35">
      <c r="AG511" s="1">
        <v>213</v>
      </c>
      <c r="AH511" s="3">
        <f t="shared" si="14"/>
        <v>1254.3834954577947</v>
      </c>
    </row>
    <row r="512" spans="33:34" x14ac:dyDescent="0.35">
      <c r="AG512" s="1">
        <v>214</v>
      </c>
      <c r="AH512" s="3">
        <f t="shared" si="14"/>
        <v>1250.3281382661078</v>
      </c>
    </row>
    <row r="513" spans="33:34" x14ac:dyDescent="0.35">
      <c r="AG513" s="1">
        <v>215</v>
      </c>
      <c r="AH513" s="3">
        <f t="shared" si="14"/>
        <v>1246.3120234423222</v>
      </c>
    </row>
    <row r="514" spans="33:34" x14ac:dyDescent="0.35">
      <c r="AG514" s="1">
        <v>216</v>
      </c>
      <c r="AH514" s="3">
        <f t="shared" si="14"/>
        <v>1242.3346052676209</v>
      </c>
    </row>
    <row r="515" spans="33:34" x14ac:dyDescent="0.35">
      <c r="AG515" s="1">
        <v>217</v>
      </c>
      <c r="AH515" s="3">
        <f t="shared" si="14"/>
        <v>1238.3953480797034</v>
      </c>
    </row>
    <row r="516" spans="33:34" x14ac:dyDescent="0.35">
      <c r="AG516" s="1">
        <v>218</v>
      </c>
      <c r="AH516" s="3">
        <f t="shared" si="14"/>
        <v>1234.4937260421434</v>
      </c>
    </row>
    <row r="517" spans="33:34" x14ac:dyDescent="0.35">
      <c r="AG517" s="1">
        <v>219</v>
      </c>
      <c r="AH517" s="3">
        <f t="shared" si="14"/>
        <v>1230.6292229200562</v>
      </c>
    </row>
    <row r="518" spans="33:34" x14ac:dyDescent="0.35">
      <c r="AG518" s="1">
        <v>220</v>
      </c>
      <c r="AH518" s="3">
        <f t="shared" si="14"/>
        <v>1226.8013318618875</v>
      </c>
    </row>
    <row r="519" spans="33:34" x14ac:dyDescent="0.35">
      <c r="AG519" s="1">
        <v>221</v>
      </c>
      <c r="AH519" s="3">
        <f t="shared" si="14"/>
        <v>1223.0095551871234</v>
      </c>
    </row>
    <row r="520" spans="33:34" x14ac:dyDescent="0.35">
      <c r="AG520" s="1">
        <v>222</v>
      </c>
      <c r="AH520" s="3">
        <f t="shared" si="14"/>
        <v>1219.2534041797451</v>
      </c>
    </row>
    <row r="521" spans="33:34" x14ac:dyDescent="0.35">
      <c r="AG521" s="1">
        <v>223</v>
      </c>
      <c r="AH521" s="3">
        <f t="shared" si="14"/>
        <v>1215.532398887231</v>
      </c>
    </row>
    <row r="522" spans="33:34" x14ac:dyDescent="0.35">
      <c r="AG522" s="1">
        <v>224</v>
      </c>
      <c r="AH522" s="3">
        <f t="shared" si="14"/>
        <v>1211.8460679249513</v>
      </c>
    </row>
    <row r="523" spans="33:34" x14ac:dyDescent="0.35">
      <c r="AG523" s="1">
        <v>225</v>
      </c>
      <c r="AH523" s="3">
        <f t="shared" si="14"/>
        <v>1208.1939482857729</v>
      </c>
    </row>
    <row r="524" spans="33:34" x14ac:dyDescent="0.35">
      <c r="AG524" s="1">
        <v>226</v>
      </c>
      <c r="AH524" s="3">
        <f t="shared" si="14"/>
        <v>1204.5755851547237</v>
      </c>
    </row>
    <row r="525" spans="33:34" x14ac:dyDescent="0.35">
      <c r="AG525" s="1">
        <v>227</v>
      </c>
      <c r="AH525" s="3">
        <f t="shared" si="14"/>
        <v>1200.9905317285518</v>
      </c>
    </row>
    <row r="526" spans="33:34" x14ac:dyDescent="0.35">
      <c r="AG526" s="1">
        <v>228</v>
      </c>
      <c r="AH526" s="3">
        <f t="shared" si="14"/>
        <v>1197.4383490400348</v>
      </c>
    </row>
    <row r="527" spans="33:34" x14ac:dyDescent="0.35">
      <c r="AG527" s="1">
        <v>229</v>
      </c>
      <c r="AH527" s="3">
        <f t="shared" si="14"/>
        <v>1193.9186057868935</v>
      </c>
    </row>
    <row r="528" spans="33:34" x14ac:dyDescent="0.35">
      <c r="AG528" s="1">
        <v>230</v>
      </c>
      <c r="AH528" s="3">
        <f t="shared" si="14"/>
        <v>1190.4308781651664</v>
      </c>
    </row>
    <row r="529" spans="33:34" x14ac:dyDescent="0.35">
      <c r="AG529" s="1">
        <v>231</v>
      </c>
      <c r="AH529" s="3">
        <f t="shared" si="14"/>
        <v>1186.9747497069136</v>
      </c>
    </row>
    <row r="530" spans="33:34" x14ac:dyDescent="0.35">
      <c r="AG530" s="1">
        <v>232</v>
      </c>
      <c r="AH530" s="3">
        <f t="shared" si="14"/>
        <v>1183.5498111221189</v>
      </c>
    </row>
    <row r="531" spans="33:34" x14ac:dyDescent="0.35">
      <c r="AG531" s="1">
        <v>233</v>
      </c>
      <c r="AH531" s="3">
        <f t="shared" si="14"/>
        <v>1180.1556601446589</v>
      </c>
    </row>
    <row r="532" spans="33:34" x14ac:dyDescent="0.35">
      <c r="AG532" s="1">
        <v>234</v>
      </c>
      <c r="AH532" s="3">
        <f t="shared" si="14"/>
        <v>1176.7919013822279</v>
      </c>
    </row>
    <row r="533" spans="33:34" x14ac:dyDescent="0.35">
      <c r="AG533" s="1">
        <v>235</v>
      </c>
      <c r="AH533" s="3">
        <f t="shared" si="14"/>
        <v>1173.4581461700898</v>
      </c>
    </row>
    <row r="534" spans="33:34" x14ac:dyDescent="0.35">
      <c r="AG534" s="1">
        <v>236</v>
      </c>
      <c r="AH534" s="3">
        <f t="shared" si="14"/>
        <v>1170.1540124285502</v>
      </c>
    </row>
    <row r="535" spans="33:34" x14ac:dyDescent="0.35">
      <c r="AG535" s="1">
        <v>237</v>
      </c>
      <c r="AH535" s="3">
        <f t="shared" si="14"/>
        <v>1166.8791245240357</v>
      </c>
    </row>
    <row r="536" spans="33:34" x14ac:dyDescent="0.35">
      <c r="AG536" s="1">
        <v>238</v>
      </c>
      <c r="AH536" s="3">
        <f t="shared" si="14"/>
        <v>1163.6331131336749</v>
      </c>
    </row>
    <row r="537" spans="33:34" x14ac:dyDescent="0.35">
      <c r="AG537" s="1">
        <v>239</v>
      </c>
      <c r="AH537" s="3">
        <f t="shared" si="14"/>
        <v>1160.4156151132852</v>
      </c>
    </row>
    <row r="538" spans="33:34" x14ac:dyDescent="0.35">
      <c r="AG538" s="1">
        <v>240</v>
      </c>
      <c r="AH538" s="3">
        <f t="shared" si="14"/>
        <v>1157.2262733686471</v>
      </c>
    </row>
    <row r="539" spans="33:34" x14ac:dyDescent="0.35">
      <c r="AG539" s="1">
        <v>241</v>
      </c>
      <c r="AH539" s="3">
        <f t="shared" si="14"/>
        <v>1154.0647367299971</v>
      </c>
    </row>
    <row r="540" spans="33:34" x14ac:dyDescent="0.35">
      <c r="AG540" s="1">
        <v>242</v>
      </c>
      <c r="AH540" s="3">
        <f t="shared" si="14"/>
        <v>1150.930659829625</v>
      </c>
    </row>
    <row r="541" spans="33:34" x14ac:dyDescent="0.35">
      <c r="AG541" s="1">
        <v>243</v>
      </c>
      <c r="AH541" s="3">
        <f t="shared" si="14"/>
        <v>1147.8237029824945</v>
      </c>
    </row>
    <row r="542" spans="33:34" x14ac:dyDescent="0.35">
      <c r="AG542" s="1">
        <v>244</v>
      </c>
      <c r="AH542" s="3">
        <f t="shared" si="14"/>
        <v>1144.7435320697971</v>
      </c>
    </row>
    <row r="543" spans="33:34" x14ac:dyDescent="0.35">
      <c r="AG543" s="1">
        <v>245</v>
      </c>
      <c r="AH543" s="3">
        <f t="shared" si="14"/>
        <v>1141.689818425366</v>
      </c>
    </row>
    <row r="544" spans="33:34" x14ac:dyDescent="0.35">
      <c r="AG544" s="1">
        <v>246</v>
      </c>
      <c r="AH544" s="3">
        <f t="shared" si="14"/>
        <v>1138.6622387248501</v>
      </c>
    </row>
    <row r="545" spans="33:34" x14ac:dyDescent="0.35">
      <c r="AG545" s="1">
        <v>247</v>
      </c>
      <c r="AH545" s="3">
        <f t="shared" si="14"/>
        <v>1135.6604748775871</v>
      </c>
    </row>
    <row r="546" spans="33:34" x14ac:dyDescent="0.35">
      <c r="AG546" s="1">
        <v>248</v>
      </c>
      <c r="AH546" s="3">
        <f t="shared" si="14"/>
        <v>1132.6842139210889</v>
      </c>
    </row>
    <row r="547" spans="33:34" x14ac:dyDescent="0.35">
      <c r="AG547" s="1">
        <v>249</v>
      </c>
      <c r="AH547" s="3">
        <f t="shared" si="14"/>
        <v>1129.7331479180732</v>
      </c>
    </row>
    <row r="548" spans="33:34" x14ac:dyDescent="0.35">
      <c r="AG548" s="1">
        <v>250</v>
      </c>
      <c r="AH548" s="3">
        <f t="shared" si="14"/>
        <v>1126.8069738559614</v>
      </c>
    </row>
    <row r="549" spans="33:34" x14ac:dyDescent="0.35">
      <c r="AG549" s="1">
        <v>251</v>
      </c>
      <c r="AH549" s="3">
        <f t="shared" si="14"/>
        <v>1123.9053935487825</v>
      </c>
    </row>
    <row r="550" spans="33:34" x14ac:dyDescent="0.35">
      <c r="AG550" s="1">
        <v>252</v>
      </c>
      <c r="AH550" s="3">
        <f t="shared" si="14"/>
        <v>1121.0281135414152</v>
      </c>
    </row>
    <row r="551" spans="33:34" x14ac:dyDescent="0.35">
      <c r="AG551" s="1">
        <v>253</v>
      </c>
      <c r="AH551" s="3">
        <f t="shared" si="14"/>
        <v>1118.1748450160908</v>
      </c>
    </row>
    <row r="552" spans="33:34" x14ac:dyDescent="0.35">
      <c r="AG552" s="1">
        <v>254</v>
      </c>
      <c r="AH552" s="3">
        <f t="shared" si="14"/>
        <v>1115.3453037011177</v>
      </c>
    </row>
    <row r="553" spans="33:34" x14ac:dyDescent="0.35">
      <c r="AG553" s="1">
        <v>255</v>
      </c>
      <c r="AH553" s="3">
        <f t="shared" si="14"/>
        <v>1112.5392097817448</v>
      </c>
    </row>
    <row r="554" spans="33:34" x14ac:dyDescent="0.35">
      <c r="AG554" s="1">
        <v>256</v>
      </c>
      <c r="AH554" s="3">
        <f t="shared" si="14"/>
        <v>1109.7562878131168</v>
      </c>
    </row>
    <row r="555" spans="33:34" x14ac:dyDescent="0.35">
      <c r="AG555" s="1">
        <v>257</v>
      </c>
      <c r="AH555" s="3">
        <f t="shared" si="14"/>
        <v>1106.9962666352601</v>
      </c>
    </row>
    <row r="556" spans="33:34" x14ac:dyDescent="0.35">
      <c r="AG556" s="1">
        <v>258</v>
      </c>
      <c r="AH556" s="3">
        <f t="shared" si="14"/>
        <v>1104.2588792900499</v>
      </c>
    </row>
    <row r="557" spans="33:34" x14ac:dyDescent="0.35">
      <c r="AG557" s="1">
        <v>259</v>
      </c>
      <c r="AH557" s="3">
        <f t="shared" si="14"/>
        <v>1101.5438629400958</v>
      </c>
    </row>
    <row r="558" spans="33:34" x14ac:dyDescent="0.35">
      <c r="AG558" s="1">
        <v>260</v>
      </c>
      <c r="AH558" s="3">
        <f t="shared" si="14"/>
        <v>1098.8509587895035</v>
      </c>
    </row>
    <row r="559" spans="33:34" x14ac:dyDescent="0.35">
      <c r="AG559" s="1">
        <v>261</v>
      </c>
      <c r="AH559" s="3">
        <f t="shared" ref="AH559:AH622" si="15">+$AC$287*$AB$291/((1-(1+$AC$287)^-AG559))/(1+$AC$287)</f>
        <v>1096.1799120064547</v>
      </c>
    </row>
    <row r="560" spans="33:34" x14ac:dyDescent="0.35">
      <c r="AG560" s="1">
        <v>262</v>
      </c>
      <c r="AH560" s="3">
        <f t="shared" si="15"/>
        <v>1093.5304716475619</v>
      </c>
    </row>
    <row r="561" spans="33:34" x14ac:dyDescent="0.35">
      <c r="AG561" s="1">
        <v>263</v>
      </c>
      <c r="AH561" s="3">
        <f t="shared" si="15"/>
        <v>1090.9023905839481</v>
      </c>
    </row>
    <row r="562" spans="33:34" x14ac:dyDescent="0.35">
      <c r="AG562" s="1">
        <v>264</v>
      </c>
      <c r="AH562" s="3">
        <f t="shared" si="15"/>
        <v>1088.2954254290082</v>
      </c>
    </row>
    <row r="563" spans="33:34" x14ac:dyDescent="0.35">
      <c r="AG563" s="1">
        <v>265</v>
      </c>
      <c r="AH563" s="3">
        <f t="shared" si="15"/>
        <v>1085.7093364678044</v>
      </c>
    </row>
    <row r="564" spans="33:34" x14ac:dyDescent="0.35">
      <c r="AG564" s="1">
        <v>266</v>
      </c>
      <c r="AH564" s="3">
        <f t="shared" si="15"/>
        <v>1083.1438875880526</v>
      </c>
    </row>
    <row r="565" spans="33:34" x14ac:dyDescent="0.35">
      <c r="AG565" s="1">
        <v>267</v>
      </c>
      <c r="AH565" s="3">
        <f t="shared" si="15"/>
        <v>1080.5988462126643</v>
      </c>
    </row>
    <row r="566" spans="33:34" x14ac:dyDescent="0.35">
      <c r="AG566" s="1">
        <v>268</v>
      </c>
      <c r="AH566" s="3">
        <f t="shared" si="15"/>
        <v>1078.0739832337956</v>
      </c>
    </row>
    <row r="567" spans="33:34" x14ac:dyDescent="0.35">
      <c r="AG567" s="1">
        <v>269</v>
      </c>
      <c r="AH567" s="3">
        <f t="shared" si="15"/>
        <v>1075.5690729483649</v>
      </c>
    </row>
    <row r="568" spans="33:34" x14ac:dyDescent="0.35">
      <c r="AG568" s="1">
        <v>270</v>
      </c>
      <c r="AH568" s="3">
        <f t="shared" si="15"/>
        <v>1073.0838929950112</v>
      </c>
    </row>
    <row r="569" spans="33:34" x14ac:dyDescent="0.35">
      <c r="AG569" s="1">
        <v>271</v>
      </c>
      <c r="AH569" s="3">
        <f t="shared" si="15"/>
        <v>1070.6182242924383</v>
      </c>
    </row>
    <row r="570" spans="33:34" x14ac:dyDescent="0.35">
      <c r="AG570" s="1">
        <v>272</v>
      </c>
      <c r="AH570" s="3">
        <f t="shared" si="15"/>
        <v>1068.1718509791287</v>
      </c>
    </row>
    <row r="571" spans="33:34" x14ac:dyDescent="0.35">
      <c r="AG571" s="1">
        <v>273</v>
      </c>
      <c r="AH571" s="3">
        <f t="shared" si="15"/>
        <v>1065.7445603543745</v>
      </c>
    </row>
    <row r="572" spans="33:34" x14ac:dyDescent="0.35">
      <c r="AG572" s="1">
        <v>274</v>
      </c>
      <c r="AH572" s="3">
        <f t="shared" si="15"/>
        <v>1063.336142820604</v>
      </c>
    </row>
    <row r="573" spans="33:34" x14ac:dyDescent="0.35">
      <c r="AG573" s="1">
        <v>275</v>
      </c>
      <c r="AH573" s="3">
        <f t="shared" si="15"/>
        <v>1060.9463918269669</v>
      </c>
    </row>
    <row r="574" spans="33:34" x14ac:dyDescent="0.35">
      <c r="AG574" s="1">
        <v>276</v>
      </c>
      <c r="AH574" s="3">
        <f t="shared" si="15"/>
        <v>1058.5751038141434</v>
      </c>
    </row>
    <row r="575" spans="33:34" x14ac:dyDescent="0.35">
      <c r="AG575" s="1">
        <v>277</v>
      </c>
      <c r="AH575" s="3">
        <f t="shared" si="15"/>
        <v>1056.2220781603489</v>
      </c>
    </row>
    <row r="576" spans="33:34" x14ac:dyDescent="0.35">
      <c r="AG576" s="1">
        <v>278</v>
      </c>
      <c r="AH576" s="3">
        <f t="shared" si="15"/>
        <v>1053.8871171285091</v>
      </c>
    </row>
    <row r="577" spans="33:34" x14ac:dyDescent="0.35">
      <c r="AG577" s="1">
        <v>279</v>
      </c>
      <c r="AH577" s="3">
        <f t="shared" si="15"/>
        <v>1051.5700258145623</v>
      </c>
    </row>
    <row r="578" spans="33:34" x14ac:dyDescent="0.35">
      <c r="AG578" s="1">
        <v>280</v>
      </c>
      <c r="AH578" s="3">
        <f t="shared" si="15"/>
        <v>1049.2706120968789</v>
      </c>
    </row>
    <row r="579" spans="33:34" x14ac:dyDescent="0.35">
      <c r="AG579" s="1">
        <v>281</v>
      </c>
      <c r="AH579" s="3">
        <f t="shared" si="15"/>
        <v>1046.9886865867531</v>
      </c>
    </row>
    <row r="580" spans="33:34" x14ac:dyDescent="0.35">
      <c r="AG580" s="1">
        <v>282</v>
      </c>
      <c r="AH580" s="3">
        <f t="shared" si="15"/>
        <v>1044.7240625799534</v>
      </c>
    </row>
    <row r="581" spans="33:34" x14ac:dyDescent="0.35">
      <c r="AG581" s="1">
        <v>283</v>
      </c>
      <c r="AH581" s="3">
        <f t="shared" si="15"/>
        <v>1042.4765560092969</v>
      </c>
    </row>
    <row r="582" spans="33:34" x14ac:dyDescent="0.35">
      <c r="AG582" s="1">
        <v>284</v>
      </c>
      <c r="AH582" s="3">
        <f t="shared" si="15"/>
        <v>1040.2459853982295</v>
      </c>
    </row>
    <row r="583" spans="33:34" x14ac:dyDescent="0.35">
      <c r="AG583" s="1">
        <v>285</v>
      </c>
      <c r="AH583" s="3">
        <f t="shared" si="15"/>
        <v>1038.0321718153766</v>
      </c>
    </row>
    <row r="584" spans="33:34" x14ac:dyDescent="0.35">
      <c r="AG584" s="1">
        <v>286</v>
      </c>
      <c r="AH584" s="3">
        <f t="shared" si="15"/>
        <v>1035.8349388300558</v>
      </c>
    </row>
    <row r="585" spans="33:34" x14ac:dyDescent="0.35">
      <c r="AG585" s="1">
        <v>287</v>
      </c>
      <c r="AH585" s="3">
        <f t="shared" si="15"/>
        <v>1033.6541124687121</v>
      </c>
    </row>
    <row r="586" spans="33:34" x14ac:dyDescent="0.35">
      <c r="AG586" s="1">
        <v>288</v>
      </c>
      <c r="AH586" s="3">
        <f t="shared" si="15"/>
        <v>1031.4895211722664</v>
      </c>
    </row>
    <row r="587" spans="33:34" x14ac:dyDescent="0.35">
      <c r="AG587" s="1">
        <v>289</v>
      </c>
      <c r="AH587" s="3">
        <f t="shared" si="15"/>
        <v>1029.3409957543449</v>
      </c>
    </row>
    <row r="588" spans="33:34" x14ac:dyDescent="0.35">
      <c r="AG588" s="1">
        <v>290</v>
      </c>
      <c r="AH588" s="3">
        <f t="shared" si="15"/>
        <v>1027.2083693603763</v>
      </c>
    </row>
    <row r="589" spans="33:34" x14ac:dyDescent="0.35">
      <c r="AG589" s="1">
        <v>291</v>
      </c>
      <c r="AH589" s="3">
        <f t="shared" si="15"/>
        <v>1025.0914774275311</v>
      </c>
    </row>
    <row r="590" spans="33:34" x14ac:dyDescent="0.35">
      <c r="AG590" s="1">
        <v>292</v>
      </c>
      <c r="AH590" s="3">
        <f t="shared" si="15"/>
        <v>1022.9901576454826</v>
      </c>
    </row>
    <row r="591" spans="33:34" x14ac:dyDescent="0.35">
      <c r="AG591" s="1">
        <v>293</v>
      </c>
      <c r="AH591" s="3">
        <f t="shared" si="15"/>
        <v>1020.9042499179744</v>
      </c>
    </row>
    <row r="592" spans="33:34" x14ac:dyDescent="0.35">
      <c r="AG592" s="1">
        <v>294</v>
      </c>
      <c r="AH592" s="3">
        <f t="shared" si="15"/>
        <v>1018.833596325169</v>
      </c>
    </row>
    <row r="593" spans="33:34" x14ac:dyDescent="0.35">
      <c r="AG593" s="1">
        <v>295</v>
      </c>
      <c r="AH593" s="3">
        <f t="shared" si="15"/>
        <v>1016.7780410867655</v>
      </c>
    </row>
    <row r="594" spans="33:34" x14ac:dyDescent="0.35">
      <c r="AG594" s="1">
        <v>296</v>
      </c>
      <c r="AH594" s="3">
        <f t="shared" si="15"/>
        <v>1014.7374305258618</v>
      </c>
    </row>
    <row r="595" spans="33:34" x14ac:dyDescent="0.35">
      <c r="AG595" s="1">
        <v>297</v>
      </c>
      <c r="AH595" s="3">
        <f t="shared" si="15"/>
        <v>1012.711613033549</v>
      </c>
    </row>
    <row r="596" spans="33:34" x14ac:dyDescent="0.35">
      <c r="AG596" s="1">
        <v>298</v>
      </c>
      <c r="AH596" s="3">
        <f t="shared" si="15"/>
        <v>1010.7004390342183</v>
      </c>
    </row>
    <row r="597" spans="33:34" x14ac:dyDescent="0.35">
      <c r="AG597" s="1">
        <v>299</v>
      </c>
      <c r="AH597" s="3">
        <f t="shared" si="15"/>
        <v>1008.7037609515625</v>
      </c>
    </row>
    <row r="598" spans="33:34" x14ac:dyDescent="0.35">
      <c r="AG598" s="1">
        <v>300</v>
      </c>
      <c r="AH598" s="3">
        <f t="shared" si="15"/>
        <v>1006.7214331752602</v>
      </c>
    </row>
    <row r="599" spans="33:34" x14ac:dyDescent="0.35">
      <c r="AG599" s="1">
        <v>301</v>
      </c>
      <c r="AH599" s="3">
        <f t="shared" si="15"/>
        <v>1004.7533120283225</v>
      </c>
    </row>
    <row r="600" spans="33:34" x14ac:dyDescent="0.35">
      <c r="AG600" s="1">
        <v>302</v>
      </c>
      <c r="AH600" s="3">
        <f t="shared" si="15"/>
        <v>1002.7992557350868</v>
      </c>
    </row>
    <row r="601" spans="33:34" x14ac:dyDescent="0.35">
      <c r="AG601" s="1">
        <v>303</v>
      </c>
      <c r="AH601" s="3">
        <f t="shared" si="15"/>
        <v>1000.8591243898487</v>
      </c>
    </row>
    <row r="602" spans="33:34" x14ac:dyDescent="0.35">
      <c r="AG602" s="1">
        <v>304</v>
      </c>
      <c r="AH602" s="3">
        <f t="shared" si="15"/>
        <v>998.93277992610945</v>
      </c>
    </row>
    <row r="603" spans="33:34" x14ac:dyDescent="0.35">
      <c r="AG603" s="1">
        <v>305</v>
      </c>
      <c r="AH603" s="3">
        <f t="shared" si="15"/>
        <v>997.02008608642825</v>
      </c>
    </row>
    <row r="604" spans="33:34" x14ac:dyDescent="0.35">
      <c r="AG604" s="1">
        <v>306</v>
      </c>
      <c r="AH604" s="3">
        <f t="shared" si="15"/>
        <v>995.12090839286941</v>
      </c>
    </row>
    <row r="605" spans="33:34" x14ac:dyDescent="0.35">
      <c r="AG605" s="1">
        <v>307</v>
      </c>
      <c r="AH605" s="3">
        <f t="shared" si="15"/>
        <v>993.2351141180219</v>
      </c>
    </row>
    <row r="606" spans="33:34" x14ac:dyDescent="0.35">
      <c r="AG606" s="1">
        <v>308</v>
      </c>
      <c r="AH606" s="3">
        <f t="shared" si="15"/>
        <v>991.36257225658858</v>
      </c>
    </row>
    <row r="607" spans="33:34" x14ac:dyDescent="0.35">
      <c r="AG607" s="1">
        <v>309</v>
      </c>
      <c r="AH607" s="3">
        <f t="shared" si="15"/>
        <v>989.50315349752236</v>
      </c>
    </row>
    <row r="608" spans="33:34" x14ac:dyDescent="0.35">
      <c r="AG608" s="1">
        <v>310</v>
      </c>
      <c r="AH608" s="3">
        <f t="shared" si="15"/>
        <v>987.65673019670589</v>
      </c>
    </row>
    <row r="609" spans="33:34" x14ac:dyDescent="0.35">
      <c r="AG609" s="1">
        <v>311</v>
      </c>
      <c r="AH609" s="3">
        <f t="shared" si="15"/>
        <v>985.82317635015556</v>
      </c>
    </row>
    <row r="610" spans="33:34" x14ac:dyDescent="0.35">
      <c r="AG610" s="1">
        <v>312</v>
      </c>
      <c r="AH610" s="3">
        <f t="shared" si="15"/>
        <v>984.00236756774143</v>
      </c>
    </row>
    <row r="611" spans="33:34" x14ac:dyDescent="0.35">
      <c r="AG611" s="1">
        <v>313</v>
      </c>
      <c r="AH611" s="3">
        <f t="shared" si="15"/>
        <v>982.19418104741123</v>
      </c>
    </row>
    <row r="612" spans="33:34" x14ac:dyDescent="0.35">
      <c r="AG612" s="1">
        <v>314</v>
      </c>
      <c r="AH612" s="3">
        <f t="shared" si="15"/>
        <v>980.39849554990769</v>
      </c>
    </row>
    <row r="613" spans="33:34" x14ac:dyDescent="0.35">
      <c r="AG613" s="1">
        <v>315</v>
      </c>
      <c r="AH613" s="3">
        <f t="shared" si="15"/>
        <v>978.61519137396533</v>
      </c>
    </row>
    <row r="614" spans="33:34" x14ac:dyDescent="0.35">
      <c r="AG614" s="1">
        <v>316</v>
      </c>
      <c r="AH614" s="3">
        <f t="shared" si="15"/>
        <v>976.84415033198138</v>
      </c>
    </row>
    <row r="615" spans="33:34" x14ac:dyDescent="0.35">
      <c r="AG615" s="1">
        <v>317</v>
      </c>
      <c r="AH615" s="3">
        <f t="shared" si="15"/>
        <v>975.0852557261419</v>
      </c>
    </row>
    <row r="616" spans="33:34" x14ac:dyDescent="0.35">
      <c r="AG616" s="1">
        <v>318</v>
      </c>
      <c r="AH616" s="3">
        <f t="shared" si="15"/>
        <v>973.33839232500611</v>
      </c>
    </row>
    <row r="617" spans="33:34" x14ac:dyDescent="0.35">
      <c r="AG617" s="1">
        <v>319</v>
      </c>
      <c r="AH617" s="3">
        <f t="shared" si="15"/>
        <v>971.60344634052331</v>
      </c>
    </row>
    <row r="618" spans="33:34" x14ac:dyDescent="0.35">
      <c r="AG618" s="1">
        <v>320</v>
      </c>
      <c r="AH618" s="3">
        <f t="shared" si="15"/>
        <v>969.88030540548618</v>
      </c>
    </row>
    <row r="619" spans="33:34" x14ac:dyDescent="0.35">
      <c r="AG619" s="1">
        <v>321</v>
      </c>
      <c r="AH619" s="3">
        <f t="shared" si="15"/>
        <v>968.16885855140265</v>
      </c>
    </row>
    <row r="620" spans="33:34" x14ac:dyDescent="0.35">
      <c r="AG620" s="1">
        <v>322</v>
      </c>
      <c r="AH620" s="3">
        <f t="shared" si="15"/>
        <v>966.46899618678071</v>
      </c>
    </row>
    <row r="621" spans="33:34" x14ac:dyDescent="0.35">
      <c r="AG621" s="1">
        <v>323</v>
      </c>
      <c r="AH621" s="3">
        <f t="shared" si="15"/>
        <v>964.78061007581846</v>
      </c>
    </row>
    <row r="622" spans="33:34" x14ac:dyDescent="0.35">
      <c r="AG622" s="1">
        <v>324</v>
      </c>
      <c r="AH622" s="3">
        <f t="shared" si="15"/>
        <v>963.10359331748521</v>
      </c>
    </row>
    <row r="623" spans="33:34" x14ac:dyDescent="0.35">
      <c r="AG623" s="1">
        <v>325</v>
      </c>
      <c r="AH623" s="3">
        <f t="shared" ref="AH623:AH686" si="16">+$AC$287*$AB$291/((1-(1+$AC$287)^-AG623))/(1+$AC$287)</f>
        <v>961.43784032499275</v>
      </c>
    </row>
    <row r="624" spans="33:34" x14ac:dyDescent="0.35">
      <c r="AG624" s="1">
        <v>326</v>
      </c>
      <c r="AH624" s="3">
        <f t="shared" si="16"/>
        <v>959.78324680564151</v>
      </c>
    </row>
    <row r="625" spans="33:34" x14ac:dyDescent="0.35">
      <c r="AG625" s="1">
        <v>327</v>
      </c>
      <c r="AH625" s="3">
        <f t="shared" si="16"/>
        <v>958.13970974103654</v>
      </c>
    </row>
    <row r="626" spans="33:34" x14ac:dyDescent="0.35">
      <c r="AG626" s="1">
        <v>328</v>
      </c>
      <c r="AH626" s="3">
        <f t="shared" si="16"/>
        <v>956.50712736766911</v>
      </c>
    </row>
    <row r="627" spans="33:34" x14ac:dyDescent="0.35">
      <c r="AG627" s="1">
        <v>329</v>
      </c>
      <c r="AH627" s="3">
        <f t="shared" si="16"/>
        <v>954.88539915784645</v>
      </c>
    </row>
    <row r="628" spans="33:34" x14ac:dyDescent="0.35">
      <c r="AG628" s="1">
        <v>330</v>
      </c>
      <c r="AH628" s="3">
        <f t="shared" si="16"/>
        <v>953.27442580097443</v>
      </c>
    </row>
    <row r="629" spans="33:34" x14ac:dyDescent="0.35">
      <c r="AG629" s="1">
        <v>331</v>
      </c>
      <c r="AH629" s="3">
        <f t="shared" si="16"/>
        <v>951.6741091851751</v>
      </c>
    </row>
    <row r="630" spans="33:34" x14ac:dyDescent="0.35">
      <c r="AG630" s="1">
        <v>332</v>
      </c>
      <c r="AH630" s="3">
        <f t="shared" si="16"/>
        <v>950.08435237923766</v>
      </c>
    </row>
    <row r="631" spans="33:34" x14ac:dyDescent="0.35">
      <c r="AG631" s="1">
        <v>333</v>
      </c>
      <c r="AH631" s="3">
        <f t="shared" si="16"/>
        <v>948.50505961489591</v>
      </c>
    </row>
    <row r="632" spans="33:34" x14ac:dyDescent="0.35">
      <c r="AG632" s="1">
        <v>334</v>
      </c>
      <c r="AH632" s="3">
        <f t="shared" si="16"/>
        <v>946.93613626942249</v>
      </c>
    </row>
    <row r="633" spans="33:34" x14ac:dyDescent="0.35">
      <c r="AG633" s="1">
        <v>335</v>
      </c>
      <c r="AH633" s="3">
        <f t="shared" si="16"/>
        <v>945.37748884853602</v>
      </c>
    </row>
    <row r="634" spans="33:34" x14ac:dyDescent="0.35">
      <c r="AG634" s="1">
        <v>336</v>
      </c>
      <c r="AH634" s="3">
        <f t="shared" si="16"/>
        <v>943.82902496961242</v>
      </c>
    </row>
    <row r="635" spans="33:34" x14ac:dyDescent="0.35">
      <c r="AG635" s="1">
        <v>337</v>
      </c>
      <c r="AH635" s="3">
        <f t="shared" si="16"/>
        <v>942.29065334519544</v>
      </c>
    </row>
    <row r="636" spans="33:34" x14ac:dyDescent="0.35">
      <c r="AG636" s="1">
        <v>338</v>
      </c>
      <c r="AH636" s="3">
        <f t="shared" si="16"/>
        <v>940.76228376680149</v>
      </c>
    </row>
    <row r="637" spans="33:34" x14ac:dyDescent="0.35">
      <c r="AG637" s="1">
        <v>339</v>
      </c>
      <c r="AH637" s="3">
        <f t="shared" si="16"/>
        <v>939.24382708900771</v>
      </c>
    </row>
    <row r="638" spans="33:34" x14ac:dyDescent="0.35">
      <c r="AG638" s="1">
        <v>340</v>
      </c>
      <c r="AH638" s="3">
        <f t="shared" si="16"/>
        <v>937.73519521382525</v>
      </c>
    </row>
    <row r="639" spans="33:34" x14ac:dyDescent="0.35">
      <c r="AG639" s="1">
        <v>341</v>
      </c>
      <c r="AH639" s="3">
        <f t="shared" si="16"/>
        <v>936.23630107534302</v>
      </c>
    </row>
    <row r="640" spans="33:34" x14ac:dyDescent="0.35">
      <c r="AG640" s="1">
        <v>342</v>
      </c>
      <c r="AH640" s="3">
        <f t="shared" si="16"/>
        <v>934.74705862464373</v>
      </c>
    </row>
    <row r="641" spans="33:34" x14ac:dyDescent="0.35">
      <c r="AG641" s="1">
        <v>343</v>
      </c>
      <c r="AH641" s="3">
        <f t="shared" si="16"/>
        <v>933.26738281498399</v>
      </c>
    </row>
    <row r="642" spans="33:34" x14ac:dyDescent="0.35">
      <c r="AG642" s="1">
        <v>344</v>
      </c>
      <c r="AH642" s="3">
        <f t="shared" si="16"/>
        <v>931.79718958723129</v>
      </c>
    </row>
    <row r="643" spans="33:34" x14ac:dyDescent="0.35">
      <c r="AG643" s="1">
        <v>345</v>
      </c>
      <c r="AH643" s="3">
        <f t="shared" si="16"/>
        <v>930.33639585555375</v>
      </c>
    </row>
    <row r="644" spans="33:34" x14ac:dyDescent="0.35">
      <c r="AG644" s="1">
        <v>346</v>
      </c>
      <c r="AH644" s="3">
        <f t="shared" si="16"/>
        <v>928.88491949336128</v>
      </c>
    </row>
    <row r="645" spans="33:34" x14ac:dyDescent="0.35">
      <c r="AG645" s="1">
        <v>347</v>
      </c>
      <c r="AH645" s="3">
        <f t="shared" si="16"/>
        <v>927.44267931948627</v>
      </c>
    </row>
    <row r="646" spans="33:34" x14ac:dyDescent="0.35">
      <c r="AG646" s="1">
        <v>348</v>
      </c>
      <c r="AH646" s="3">
        <f t="shared" si="16"/>
        <v>926.00959508460505</v>
      </c>
    </row>
    <row r="647" spans="33:34" x14ac:dyDescent="0.35">
      <c r="AG647" s="1">
        <v>349</v>
      </c>
      <c r="AH647" s="3">
        <f t="shared" si="16"/>
        <v>924.58558745789071</v>
      </c>
    </row>
    <row r="648" spans="33:34" x14ac:dyDescent="0.35">
      <c r="AG648" s="1">
        <v>350</v>
      </c>
      <c r="AH648" s="3">
        <f t="shared" si="16"/>
        <v>923.17057801389717</v>
      </c>
    </row>
    <row r="649" spans="33:34" x14ac:dyDescent="0.35">
      <c r="AG649" s="1">
        <v>351</v>
      </c>
      <c r="AH649" s="3">
        <f t="shared" si="16"/>
        <v>921.76448921966448</v>
      </c>
    </row>
    <row r="650" spans="33:34" x14ac:dyDescent="0.35">
      <c r="AG650" s="1">
        <v>352</v>
      </c>
      <c r="AH650" s="3">
        <f t="shared" si="16"/>
        <v>920.36724442204752</v>
      </c>
    </row>
    <row r="651" spans="33:34" x14ac:dyDescent="0.35">
      <c r="AG651" s="1">
        <v>353</v>
      </c>
      <c r="AH651" s="3">
        <f t="shared" si="16"/>
        <v>918.97876783525578</v>
      </c>
    </row>
    <row r="652" spans="33:34" x14ac:dyDescent="0.35">
      <c r="AG652" s="1">
        <v>354</v>
      </c>
      <c r="AH652" s="3">
        <f t="shared" si="16"/>
        <v>917.59898452860898</v>
      </c>
    </row>
    <row r="653" spans="33:34" x14ac:dyDescent="0.35">
      <c r="AG653" s="1">
        <v>355</v>
      </c>
      <c r="AH653" s="3">
        <f t="shared" si="16"/>
        <v>916.22782041449545</v>
      </c>
    </row>
    <row r="654" spans="33:34" x14ac:dyDescent="0.35">
      <c r="AG654" s="1">
        <v>356</v>
      </c>
      <c r="AH654" s="3">
        <f t="shared" si="16"/>
        <v>914.86520223653656</v>
      </c>
    </row>
    <row r="655" spans="33:34" x14ac:dyDescent="0.35">
      <c r="AG655" s="1">
        <v>357</v>
      </c>
      <c r="AH655" s="3">
        <f t="shared" si="16"/>
        <v>913.51105755794845</v>
      </c>
    </row>
    <row r="656" spans="33:34" x14ac:dyDescent="0.35">
      <c r="AG656" s="1">
        <v>358</v>
      </c>
      <c r="AH656" s="3">
        <f t="shared" si="16"/>
        <v>912.1653147500989</v>
      </c>
    </row>
    <row r="657" spans="33:34" x14ac:dyDescent="0.35">
      <c r="AG657" s="1">
        <v>359</v>
      </c>
      <c r="AH657" s="3">
        <f t="shared" si="16"/>
        <v>910.8279029812561</v>
      </c>
    </row>
    <row r="658" spans="33:34" x14ac:dyDescent="0.35">
      <c r="AG658" s="1">
        <v>360</v>
      </c>
      <c r="AH658" s="3">
        <f t="shared" si="16"/>
        <v>909.49875220552485</v>
      </c>
    </row>
    <row r="659" spans="33:34" x14ac:dyDescent="0.35">
      <c r="AG659" s="1">
        <v>361</v>
      </c>
      <c r="AH659" s="3">
        <f t="shared" si="16"/>
        <v>908.17779315196606</v>
      </c>
    </row>
    <row r="660" spans="33:34" x14ac:dyDescent="0.35">
      <c r="AG660" s="1">
        <v>362</v>
      </c>
      <c r="AH660" s="3">
        <f t="shared" si="16"/>
        <v>906.86495731389698</v>
      </c>
    </row>
    <row r="661" spans="33:34" x14ac:dyDescent="0.35">
      <c r="AG661" s="1">
        <v>363</v>
      </c>
      <c r="AH661" s="3">
        <f t="shared" si="16"/>
        <v>905.5601769383677</v>
      </c>
    </row>
    <row r="662" spans="33:34" x14ac:dyDescent="0.35">
      <c r="AG662" s="1">
        <v>364</v>
      </c>
      <c r="AH662" s="3">
        <f t="shared" si="16"/>
        <v>904.26338501581324</v>
      </c>
    </row>
    <row r="663" spans="33:34" x14ac:dyDescent="0.35">
      <c r="AG663" s="1">
        <v>365</v>
      </c>
      <c r="AH663" s="3">
        <f t="shared" si="16"/>
        <v>902.974515269873</v>
      </c>
    </row>
    <row r="664" spans="33:34" x14ac:dyDescent="0.35">
      <c r="AG664" s="1">
        <v>366</v>
      </c>
      <c r="AH664" s="3">
        <f t="shared" si="16"/>
        <v>901.69350214737767</v>
      </c>
    </row>
    <row r="665" spans="33:34" x14ac:dyDescent="0.35">
      <c r="AG665" s="1">
        <v>367</v>
      </c>
      <c r="AH665" s="3">
        <f t="shared" si="16"/>
        <v>900.42028080850287</v>
      </c>
    </row>
    <row r="666" spans="33:34" x14ac:dyDescent="0.35">
      <c r="AG666" s="1">
        <v>368</v>
      </c>
      <c r="AH666" s="3">
        <f t="shared" si="16"/>
        <v>899.1547871170776</v>
      </c>
    </row>
    <row r="667" spans="33:34" x14ac:dyDescent="0.35">
      <c r="AG667" s="1">
        <v>369</v>
      </c>
      <c r="AH667" s="3">
        <f t="shared" si="16"/>
        <v>897.89695763105703</v>
      </c>
    </row>
    <row r="668" spans="33:34" x14ac:dyDescent="0.35">
      <c r="AG668" s="1">
        <v>370</v>
      </c>
      <c r="AH668" s="3">
        <f t="shared" si="16"/>
        <v>896.64672959314328</v>
      </c>
    </row>
    <row r="669" spans="33:34" x14ac:dyDescent="0.35">
      <c r="AG669" s="1">
        <v>371</v>
      </c>
      <c r="AH669" s="3">
        <f t="shared" si="16"/>
        <v>895.40404092156371</v>
      </c>
    </row>
    <row r="670" spans="33:34" x14ac:dyDescent="0.35">
      <c r="AG670" s="1">
        <v>372</v>
      </c>
      <c r="AH670" s="3">
        <f t="shared" si="16"/>
        <v>894.16883020099272</v>
      </c>
    </row>
    <row r="671" spans="33:34" x14ac:dyDescent="0.35">
      <c r="AG671" s="1">
        <v>373</v>
      </c>
      <c r="AH671" s="3">
        <f t="shared" si="16"/>
        <v>892.94103667362413</v>
      </c>
    </row>
    <row r="672" spans="33:34" x14ac:dyDescent="0.35">
      <c r="AG672" s="1">
        <v>374</v>
      </c>
      <c r="AH672" s="3">
        <f t="shared" si="16"/>
        <v>891.72060023038341</v>
      </c>
    </row>
    <row r="673" spans="33:34" x14ac:dyDescent="0.35">
      <c r="AG673" s="1">
        <v>375</v>
      </c>
      <c r="AH673" s="3">
        <f t="shared" si="16"/>
        <v>890.50746140228284</v>
      </c>
    </row>
    <row r="674" spans="33:34" x14ac:dyDescent="0.35">
      <c r="AG674" s="1">
        <v>376</v>
      </c>
      <c r="AH674" s="3">
        <f t="shared" si="16"/>
        <v>889.30156135191248</v>
      </c>
    </row>
    <row r="675" spans="33:34" x14ac:dyDescent="0.35">
      <c r="AG675" s="1">
        <v>377</v>
      </c>
      <c r="AH675" s="3">
        <f t="shared" si="16"/>
        <v>888.10284186506897</v>
      </c>
    </row>
    <row r="676" spans="33:34" x14ac:dyDescent="0.35">
      <c r="AG676" s="1">
        <v>378</v>
      </c>
      <c r="AH676" s="3">
        <f t="shared" si="16"/>
        <v>886.91124534251446</v>
      </c>
    </row>
    <row r="677" spans="33:34" x14ac:dyDescent="0.35">
      <c r="AG677" s="1">
        <v>379</v>
      </c>
      <c r="AH677" s="3">
        <f t="shared" si="16"/>
        <v>885.72671479186897</v>
      </c>
    </row>
    <row r="678" spans="33:34" x14ac:dyDescent="0.35">
      <c r="AG678" s="1">
        <v>380</v>
      </c>
      <c r="AH678" s="3">
        <f t="shared" si="16"/>
        <v>884.54919381962941</v>
      </c>
    </row>
    <row r="679" spans="33:34" x14ac:dyDescent="0.35">
      <c r="AG679" s="1">
        <v>381</v>
      </c>
      <c r="AH679" s="3">
        <f t="shared" si="16"/>
        <v>883.37862662331145</v>
      </c>
    </row>
    <row r="680" spans="33:34" x14ac:dyDescent="0.35">
      <c r="AG680" s="1">
        <v>382</v>
      </c>
      <c r="AH680" s="3">
        <f t="shared" si="16"/>
        <v>882.21495798372143</v>
      </c>
    </row>
    <row r="681" spans="33:34" x14ac:dyDescent="0.35">
      <c r="AG681" s="1">
        <v>383</v>
      </c>
      <c r="AH681" s="3">
        <f t="shared" si="16"/>
        <v>881.05813325734289</v>
      </c>
    </row>
    <row r="682" spans="33:34" x14ac:dyDescent="0.35">
      <c r="AG682" s="1">
        <v>384</v>
      </c>
      <c r="AH682" s="3">
        <f t="shared" si="16"/>
        <v>879.90809836884546</v>
      </c>
    </row>
    <row r="683" spans="33:34" x14ac:dyDescent="0.35">
      <c r="AG683" s="1">
        <v>385</v>
      </c>
      <c r="AH683" s="3">
        <f t="shared" si="16"/>
        <v>878.7647998037088</v>
      </c>
    </row>
    <row r="684" spans="33:34" x14ac:dyDescent="0.35">
      <c r="AG684" s="1">
        <v>386</v>
      </c>
      <c r="AH684" s="3">
        <f t="shared" si="16"/>
        <v>877.62818460096378</v>
      </c>
    </row>
    <row r="685" spans="33:34" x14ac:dyDescent="0.35">
      <c r="AG685" s="1">
        <v>387</v>
      </c>
      <c r="AH685" s="3">
        <f t="shared" si="16"/>
        <v>876.49820034604284</v>
      </c>
    </row>
    <row r="686" spans="33:34" x14ac:dyDescent="0.35">
      <c r="AG686" s="1">
        <v>388</v>
      </c>
      <c r="AH686" s="3">
        <f t="shared" si="16"/>
        <v>875.37479516374344</v>
      </c>
    </row>
    <row r="687" spans="33:34" x14ac:dyDescent="0.35">
      <c r="AG687" s="1">
        <v>389</v>
      </c>
      <c r="AH687" s="3">
        <f t="shared" ref="AH687:AH750" si="17">+$AC$287*$AB$291/((1-(1+$AC$287)^-AG687))/(1+$AC$287)</f>
        <v>874.257917711299</v>
      </c>
    </row>
    <row r="688" spans="33:34" x14ac:dyDescent="0.35">
      <c r="AG688" s="1">
        <v>390</v>
      </c>
      <c r="AH688" s="3">
        <f t="shared" si="17"/>
        <v>873.14751717155616</v>
      </c>
    </row>
    <row r="689" spans="33:34" x14ac:dyDescent="0.35">
      <c r="AG689" s="1">
        <v>391</v>
      </c>
      <c r="AH689" s="3">
        <f t="shared" si="17"/>
        <v>872.0435432462582</v>
      </c>
    </row>
    <row r="690" spans="33:34" x14ac:dyDescent="0.35">
      <c r="AG690" s="1">
        <v>392</v>
      </c>
      <c r="AH690" s="3">
        <f t="shared" si="17"/>
        <v>870.94594614942866</v>
      </c>
    </row>
    <row r="691" spans="33:34" x14ac:dyDescent="0.35">
      <c r="AG691" s="1">
        <v>393</v>
      </c>
      <c r="AH691" s="3">
        <f t="shared" si="17"/>
        <v>869.85467660085942</v>
      </c>
    </row>
    <row r="692" spans="33:34" x14ac:dyDescent="0.35">
      <c r="AG692" s="1">
        <v>394</v>
      </c>
      <c r="AH692" s="3">
        <f t="shared" si="17"/>
        <v>868.76968581969481</v>
      </c>
    </row>
    <row r="693" spans="33:34" x14ac:dyDescent="0.35">
      <c r="AG693" s="1">
        <v>395</v>
      </c>
      <c r="AH693" s="3">
        <f t="shared" si="17"/>
        <v>867.69092551811445</v>
      </c>
    </row>
    <row r="694" spans="33:34" x14ac:dyDescent="0.35">
      <c r="AG694" s="1">
        <v>396</v>
      </c>
      <c r="AH694" s="3">
        <f t="shared" si="17"/>
        <v>866.61834789511295</v>
      </c>
    </row>
    <row r="695" spans="33:34" x14ac:dyDescent="0.35">
      <c r="AG695" s="1">
        <v>397</v>
      </c>
      <c r="AH695" s="3">
        <f t="shared" si="17"/>
        <v>865.55190563037138</v>
      </c>
    </row>
    <row r="696" spans="33:34" x14ac:dyDescent="0.35">
      <c r="AG696" s="1">
        <v>398</v>
      </c>
      <c r="AH696" s="3">
        <f t="shared" si="17"/>
        <v>864.49155187822248</v>
      </c>
    </row>
    <row r="697" spans="33:34" x14ac:dyDescent="0.35">
      <c r="AG697" s="1">
        <v>399</v>
      </c>
      <c r="AH697" s="3">
        <f t="shared" si="17"/>
        <v>863.43724026170673</v>
      </c>
    </row>
    <row r="698" spans="33:34" x14ac:dyDescent="0.35">
      <c r="AG698" s="1">
        <v>400</v>
      </c>
      <c r="AH698" s="3">
        <f t="shared" si="17"/>
        <v>862.38892486671716</v>
      </c>
    </row>
    <row r="699" spans="33:34" x14ac:dyDescent="0.35">
      <c r="AG699" s="1">
        <v>401</v>
      </c>
      <c r="AH699" s="3">
        <f t="shared" si="17"/>
        <v>861.3465602362312</v>
      </c>
    </row>
    <row r="700" spans="33:34" x14ac:dyDescent="0.35">
      <c r="AG700" s="1">
        <v>402</v>
      </c>
      <c r="AH700" s="3">
        <f t="shared" si="17"/>
        <v>860.31010136463055</v>
      </c>
    </row>
    <row r="701" spans="33:34" x14ac:dyDescent="0.35">
      <c r="AG701" s="1">
        <v>403</v>
      </c>
      <c r="AH701" s="3">
        <f t="shared" si="17"/>
        <v>859.27950369210271</v>
      </c>
    </row>
    <row r="702" spans="33:34" x14ac:dyDescent="0.35">
      <c r="AG702" s="1">
        <v>404</v>
      </c>
      <c r="AH702" s="3">
        <f t="shared" si="17"/>
        <v>858.25472309912891</v>
      </c>
    </row>
    <row r="703" spans="33:34" x14ac:dyDescent="0.35">
      <c r="AG703" s="1">
        <v>405</v>
      </c>
      <c r="AH703" s="3">
        <f t="shared" si="17"/>
        <v>857.23571590105098</v>
      </c>
    </row>
    <row r="704" spans="33:34" x14ac:dyDescent="0.35">
      <c r="AG704" s="1">
        <v>406</v>
      </c>
      <c r="AH704" s="3">
        <f t="shared" si="17"/>
        <v>856.22243884271995</v>
      </c>
    </row>
    <row r="705" spans="33:34" x14ac:dyDescent="0.35">
      <c r="AG705" s="1">
        <v>407</v>
      </c>
      <c r="AH705" s="3">
        <f t="shared" si="17"/>
        <v>855.21484909322317</v>
      </c>
    </row>
    <row r="706" spans="33:34" x14ac:dyDescent="0.35">
      <c r="AG706" s="1">
        <v>408</v>
      </c>
      <c r="AH706" s="3">
        <f t="shared" si="17"/>
        <v>854.21290424068957</v>
      </c>
    </row>
    <row r="707" spans="33:34" x14ac:dyDescent="0.35">
      <c r="AG707" s="1">
        <v>409</v>
      </c>
      <c r="AH707" s="3">
        <f t="shared" si="17"/>
        <v>853.21656228716904</v>
      </c>
    </row>
    <row r="708" spans="33:34" x14ac:dyDescent="0.35">
      <c r="AG708" s="1">
        <v>410</v>
      </c>
      <c r="AH708" s="3">
        <f t="shared" si="17"/>
        <v>852.22578164359027</v>
      </c>
    </row>
    <row r="709" spans="33:34" x14ac:dyDescent="0.35">
      <c r="AG709" s="1">
        <v>411</v>
      </c>
      <c r="AH709" s="3">
        <f t="shared" si="17"/>
        <v>851.24052112478864</v>
      </c>
    </row>
    <row r="710" spans="33:34" x14ac:dyDescent="0.35">
      <c r="AG710" s="1">
        <v>412</v>
      </c>
      <c r="AH710" s="3">
        <f t="shared" si="17"/>
        <v>850.26073994460887</v>
      </c>
    </row>
    <row r="711" spans="33:34" x14ac:dyDescent="0.35">
      <c r="AG711" s="1">
        <v>413</v>
      </c>
      <c r="AH711" s="3">
        <f t="shared" si="17"/>
        <v>849.28639771107805</v>
      </c>
    </row>
    <row r="712" spans="33:34" x14ac:dyDescent="0.35">
      <c r="AG712" s="1">
        <v>414</v>
      </c>
      <c r="AH712" s="3">
        <f t="shared" si="17"/>
        <v>848.31745442164788</v>
      </c>
    </row>
    <row r="713" spans="33:34" x14ac:dyDescent="0.35">
      <c r="AG713" s="1">
        <v>415</v>
      </c>
      <c r="AH713" s="3">
        <f t="shared" si="17"/>
        <v>847.35387045850734</v>
      </c>
    </row>
    <row r="714" spans="33:34" x14ac:dyDescent="0.35">
      <c r="AG714" s="1">
        <v>416</v>
      </c>
      <c r="AH714" s="3">
        <f t="shared" si="17"/>
        <v>846.39560658396158</v>
      </c>
    </row>
    <row r="715" spans="33:34" x14ac:dyDescent="0.35">
      <c r="AG715" s="1">
        <v>417</v>
      </c>
      <c r="AH715" s="3">
        <f t="shared" si="17"/>
        <v>845.44262393587758</v>
      </c>
    </row>
    <row r="716" spans="33:34" x14ac:dyDescent="0.35">
      <c r="AG716" s="1">
        <v>418</v>
      </c>
      <c r="AH716" s="3">
        <f t="shared" si="17"/>
        <v>844.49488402319616</v>
      </c>
    </row>
    <row r="717" spans="33:34" x14ac:dyDescent="0.35">
      <c r="AG717" s="1">
        <v>419</v>
      </c>
      <c r="AH717" s="3">
        <f t="shared" si="17"/>
        <v>843.55234872150663</v>
      </c>
    </row>
    <row r="718" spans="33:34" x14ac:dyDescent="0.35">
      <c r="AG718" s="1">
        <v>420</v>
      </c>
      <c r="AH718" s="3">
        <f t="shared" si="17"/>
        <v>842.61498026868571</v>
      </c>
    </row>
    <row r="719" spans="33:34" x14ac:dyDescent="0.35">
      <c r="AG719" s="1">
        <v>421</v>
      </c>
      <c r="AH719" s="3">
        <f t="shared" si="17"/>
        <v>841.68274126059896</v>
      </c>
    </row>
    <row r="720" spans="33:34" x14ac:dyDescent="0.35">
      <c r="AG720" s="1">
        <v>422</v>
      </c>
      <c r="AH720" s="3">
        <f t="shared" si="17"/>
        <v>840.75559464686251</v>
      </c>
    </row>
    <row r="721" spans="33:34" x14ac:dyDescent="0.35">
      <c r="AG721" s="1">
        <v>423</v>
      </c>
      <c r="AH721" s="3">
        <f t="shared" si="17"/>
        <v>839.83350372666405</v>
      </c>
    </row>
    <row r="722" spans="33:34" x14ac:dyDescent="0.35">
      <c r="AG722" s="1">
        <v>424</v>
      </c>
      <c r="AH722" s="3">
        <f t="shared" si="17"/>
        <v>838.91643214464648</v>
      </c>
    </row>
    <row r="723" spans="33:34" x14ac:dyDescent="0.35">
      <c r="AG723" s="1">
        <v>425</v>
      </c>
      <c r="AH723" s="3">
        <f t="shared" si="17"/>
        <v>838.00434388684448</v>
      </c>
    </row>
    <row r="724" spans="33:34" x14ac:dyDescent="0.35">
      <c r="AG724" s="1">
        <v>426</v>
      </c>
      <c r="AH724" s="3">
        <f t="shared" si="17"/>
        <v>837.09720327668356</v>
      </c>
    </row>
    <row r="725" spans="33:34" x14ac:dyDescent="0.35">
      <c r="AG725" s="1">
        <v>427</v>
      </c>
      <c r="AH725" s="3">
        <f t="shared" si="17"/>
        <v>836.194974971031</v>
      </c>
    </row>
    <row r="726" spans="33:34" x14ac:dyDescent="0.35">
      <c r="AG726" s="1">
        <v>428</v>
      </c>
      <c r="AH726" s="3">
        <f t="shared" si="17"/>
        <v>835.29762395630542</v>
      </c>
    </row>
    <row r="727" spans="33:34" x14ac:dyDescent="0.35">
      <c r="AG727" s="1">
        <v>429</v>
      </c>
      <c r="AH727" s="3">
        <f t="shared" si="17"/>
        <v>834.40511554463819</v>
      </c>
    </row>
    <row r="728" spans="33:34" x14ac:dyDescent="0.35">
      <c r="AG728" s="1">
        <v>430</v>
      </c>
      <c r="AH728" s="3">
        <f t="shared" si="17"/>
        <v>833.51741537009082</v>
      </c>
    </row>
    <row r="729" spans="33:34" x14ac:dyDescent="0.35">
      <c r="AG729" s="1">
        <v>431</v>
      </c>
      <c r="AH729" s="3">
        <f t="shared" si="17"/>
        <v>832.63448938492263</v>
      </c>
    </row>
    <row r="730" spans="33:34" x14ac:dyDescent="0.35">
      <c r="AG730" s="1">
        <v>432</v>
      </c>
      <c r="AH730" s="3">
        <f t="shared" si="17"/>
        <v>831.75630385591217</v>
      </c>
    </row>
    <row r="731" spans="33:34" x14ac:dyDescent="0.35">
      <c r="AG731" s="1">
        <v>433</v>
      </c>
      <c r="AH731" s="3">
        <f t="shared" si="17"/>
        <v>830.88282536072825</v>
      </c>
    </row>
    <row r="732" spans="33:34" x14ac:dyDescent="0.35">
      <c r="AG732" s="1">
        <v>434</v>
      </c>
      <c r="AH732" s="3">
        <f t="shared" si="17"/>
        <v>830.01402078435228</v>
      </c>
    </row>
    <row r="733" spans="33:34" x14ac:dyDescent="0.35">
      <c r="AG733" s="1">
        <v>435</v>
      </c>
      <c r="AH733" s="3">
        <f t="shared" si="17"/>
        <v>829.14985731554941</v>
      </c>
    </row>
    <row r="734" spans="33:34" x14ac:dyDescent="0.35">
      <c r="AG734" s="1">
        <v>436</v>
      </c>
      <c r="AH734" s="3">
        <f t="shared" si="17"/>
        <v>828.29030244338708</v>
      </c>
    </row>
    <row r="735" spans="33:34" x14ac:dyDescent="0.35">
      <c r="AG735" s="1">
        <v>437</v>
      </c>
      <c r="AH735" s="3">
        <f t="shared" si="17"/>
        <v>827.43532395380453</v>
      </c>
    </row>
    <row r="736" spans="33:34" x14ac:dyDescent="0.35">
      <c r="AG736" s="1">
        <v>438</v>
      </c>
      <c r="AH736" s="3">
        <f t="shared" si="17"/>
        <v>826.5848899262254</v>
      </c>
    </row>
    <row r="737" spans="33:34" x14ac:dyDescent="0.35">
      <c r="AG737" s="1">
        <v>439</v>
      </c>
      <c r="AH737" s="3">
        <f t="shared" si="17"/>
        <v>825.73896873021999</v>
      </c>
    </row>
    <row r="738" spans="33:34" x14ac:dyDescent="0.35">
      <c r="AG738" s="1">
        <v>440</v>
      </c>
      <c r="AH738" s="3">
        <f t="shared" si="17"/>
        <v>824.89752902221028</v>
      </c>
    </row>
    <row r="739" spans="33:34" x14ac:dyDescent="0.35">
      <c r="AG739" s="1">
        <v>441</v>
      </c>
      <c r="AH739" s="3">
        <f t="shared" si="17"/>
        <v>824.0605397422222</v>
      </c>
    </row>
    <row r="740" spans="33:34" x14ac:dyDescent="0.35">
      <c r="AG740" s="1">
        <v>442</v>
      </c>
      <c r="AH740" s="3">
        <f t="shared" si="17"/>
        <v>823.22797011067996</v>
      </c>
    </row>
    <row r="741" spans="33:34" x14ac:dyDescent="0.35">
      <c r="AG741" s="1">
        <v>443</v>
      </c>
      <c r="AH741" s="3">
        <f t="shared" si="17"/>
        <v>822.39978962524538</v>
      </c>
    </row>
    <row r="742" spans="33:34" x14ac:dyDescent="0.35">
      <c r="AG742" s="1">
        <v>444</v>
      </c>
      <c r="AH742" s="3">
        <f t="shared" si="17"/>
        <v>821.57596805769879</v>
      </c>
    </row>
    <row r="743" spans="33:34" x14ac:dyDescent="0.35">
      <c r="AG743" s="1">
        <v>445</v>
      </c>
      <c r="AH743" s="3">
        <f t="shared" si="17"/>
        <v>820.75647545086258</v>
      </c>
    </row>
    <row r="744" spans="33:34" x14ac:dyDescent="0.35">
      <c r="AG744" s="1">
        <v>446</v>
      </c>
      <c r="AH744" s="3">
        <f t="shared" si="17"/>
        <v>819.94128211556631</v>
      </c>
    </row>
    <row r="745" spans="33:34" x14ac:dyDescent="0.35">
      <c r="AG745" s="1">
        <v>447</v>
      </c>
      <c r="AH745" s="3">
        <f t="shared" si="17"/>
        <v>819.1303586276515</v>
      </c>
    </row>
    <row r="746" spans="33:34" x14ac:dyDescent="0.35">
      <c r="AG746" s="1">
        <v>448</v>
      </c>
      <c r="AH746" s="3">
        <f t="shared" si="17"/>
        <v>818.32367582501809</v>
      </c>
    </row>
    <row r="747" spans="33:34" x14ac:dyDescent="0.35">
      <c r="AG747" s="1">
        <v>449</v>
      </c>
      <c r="AH747" s="3">
        <f t="shared" si="17"/>
        <v>817.52120480470899</v>
      </c>
    </row>
    <row r="748" spans="33:34" x14ac:dyDescent="0.35">
      <c r="AG748" s="1">
        <v>450</v>
      </c>
      <c r="AH748" s="3">
        <f t="shared" si="17"/>
        <v>816.72291692003455</v>
      </c>
    </row>
    <row r="749" spans="33:34" x14ac:dyDescent="0.35">
      <c r="AG749" s="1">
        <v>451</v>
      </c>
      <c r="AH749" s="3">
        <f t="shared" si="17"/>
        <v>815.92878377773411</v>
      </c>
    </row>
    <row r="750" spans="33:34" x14ac:dyDescent="0.35">
      <c r="AG750" s="1">
        <v>452</v>
      </c>
      <c r="AH750" s="3">
        <f t="shared" si="17"/>
        <v>815.13877723517703</v>
      </c>
    </row>
    <row r="751" spans="33:34" x14ac:dyDescent="0.35">
      <c r="AG751" s="1">
        <v>453</v>
      </c>
      <c r="AH751" s="3">
        <f t="shared" ref="AH751:AH814" si="18">+$AC$287*$AB$291/((1-(1+$AC$287)^-AG751))/(1+$AC$287)</f>
        <v>814.35286939759806</v>
      </c>
    </row>
    <row r="752" spans="33:34" x14ac:dyDescent="0.35">
      <c r="AG752" s="1">
        <v>454</v>
      </c>
      <c r="AH752" s="3">
        <f t="shared" si="18"/>
        <v>813.57103261537281</v>
      </c>
    </row>
    <row r="753" spans="33:34" x14ac:dyDescent="0.35">
      <c r="AG753" s="1">
        <v>455</v>
      </c>
      <c r="AH753" s="3">
        <f t="shared" si="18"/>
        <v>812.7932394813256</v>
      </c>
    </row>
    <row r="754" spans="33:34" x14ac:dyDescent="0.35">
      <c r="AG754" s="1">
        <v>456</v>
      </c>
      <c r="AH754" s="3">
        <f t="shared" si="18"/>
        <v>812.01946282807501</v>
      </c>
    </row>
    <row r="755" spans="33:34" x14ac:dyDescent="0.35">
      <c r="AG755" s="1">
        <v>457</v>
      </c>
      <c r="AH755" s="3">
        <f t="shared" si="18"/>
        <v>811.24967572541357</v>
      </c>
    </row>
    <row r="756" spans="33:34" x14ac:dyDescent="0.35">
      <c r="AG756" s="1">
        <v>458</v>
      </c>
      <c r="AH756" s="3">
        <f t="shared" si="18"/>
        <v>810.48385147772228</v>
      </c>
    </row>
    <row r="757" spans="33:34" x14ac:dyDescent="0.35">
      <c r="AG757" s="1">
        <v>459</v>
      </c>
      <c r="AH757" s="3">
        <f t="shared" si="18"/>
        <v>809.72196362141744</v>
      </c>
    </row>
    <row r="758" spans="33:34" x14ac:dyDescent="0.35">
      <c r="AG758" s="1">
        <v>460</v>
      </c>
      <c r="AH758" s="3">
        <f t="shared" si="18"/>
        <v>808.96398592243258</v>
      </c>
    </row>
    <row r="759" spans="33:34" x14ac:dyDescent="0.35">
      <c r="AG759" s="1">
        <v>461</v>
      </c>
      <c r="AH759" s="3">
        <f t="shared" si="18"/>
        <v>808.20989237373226</v>
      </c>
    </row>
    <row r="760" spans="33:34" x14ac:dyDescent="0.35">
      <c r="AG760" s="1">
        <v>462</v>
      </c>
      <c r="AH760" s="3">
        <f t="shared" si="18"/>
        <v>807.459657192858</v>
      </c>
    </row>
    <row r="761" spans="33:34" x14ac:dyDescent="0.35">
      <c r="AG761" s="1">
        <v>463</v>
      </c>
      <c r="AH761" s="3">
        <f t="shared" si="18"/>
        <v>806.71325481950657</v>
      </c>
    </row>
    <row r="762" spans="33:34" x14ac:dyDescent="0.35">
      <c r="AG762" s="1">
        <v>464</v>
      </c>
      <c r="AH762" s="3">
        <f t="shared" si="18"/>
        <v>805.97065991313946</v>
      </c>
    </row>
    <row r="763" spans="33:34" x14ac:dyDescent="0.35">
      <c r="AG763" s="1">
        <v>465</v>
      </c>
      <c r="AH763" s="3">
        <f t="shared" si="18"/>
        <v>805.23184735062273</v>
      </c>
    </row>
    <row r="764" spans="33:34" x14ac:dyDescent="0.35">
      <c r="AG764" s="1">
        <v>466</v>
      </c>
      <c r="AH764" s="3">
        <f t="shared" si="18"/>
        <v>804.49679222389761</v>
      </c>
    </row>
    <row r="765" spans="33:34" x14ac:dyDescent="0.35">
      <c r="AG765" s="1">
        <v>467</v>
      </c>
      <c r="AH765" s="3">
        <f t="shared" si="18"/>
        <v>803.76546983768105</v>
      </c>
    </row>
    <row r="766" spans="33:34" x14ac:dyDescent="0.35">
      <c r="AG766" s="1">
        <v>468</v>
      </c>
      <c r="AH766" s="3">
        <f t="shared" si="18"/>
        <v>803.03785570719617</v>
      </c>
    </row>
    <row r="767" spans="33:34" x14ac:dyDescent="0.35">
      <c r="AG767" s="1">
        <v>469</v>
      </c>
      <c r="AH767" s="3">
        <f t="shared" si="18"/>
        <v>802.31392555593038</v>
      </c>
    </row>
    <row r="768" spans="33:34" x14ac:dyDescent="0.35">
      <c r="AG768" s="1">
        <v>470</v>
      </c>
      <c r="AH768" s="3">
        <f t="shared" si="18"/>
        <v>801.59365531342371</v>
      </c>
    </row>
    <row r="769" spans="33:34" x14ac:dyDescent="0.35">
      <c r="AG769" s="1">
        <v>471</v>
      </c>
      <c r="AH769" s="3">
        <f t="shared" si="18"/>
        <v>800.87702111308386</v>
      </c>
    </row>
    <row r="770" spans="33:34" x14ac:dyDescent="0.35">
      <c r="AG770" s="1">
        <v>472</v>
      </c>
      <c r="AH770" s="3">
        <f t="shared" si="18"/>
        <v>800.16399929003114</v>
      </c>
    </row>
    <row r="771" spans="33:34" x14ac:dyDescent="0.35">
      <c r="AG771" s="1">
        <v>473</v>
      </c>
      <c r="AH771" s="3">
        <f t="shared" si="18"/>
        <v>799.4545663789678</v>
      </c>
    </row>
    <row r="772" spans="33:34" x14ac:dyDescent="0.35">
      <c r="AG772" s="1">
        <v>474</v>
      </c>
      <c r="AH772" s="3">
        <f t="shared" si="18"/>
        <v>798.74869911207713</v>
      </c>
    </row>
    <row r="773" spans="33:34" x14ac:dyDescent="0.35">
      <c r="AG773" s="1">
        <v>475</v>
      </c>
      <c r="AH773" s="3">
        <f t="shared" si="18"/>
        <v>798.04637441694683</v>
      </c>
    </row>
    <row r="774" spans="33:34" x14ac:dyDescent="0.35">
      <c r="AG774" s="1">
        <v>476</v>
      </c>
      <c r="AH774" s="3">
        <f t="shared" si="18"/>
        <v>797.34756941452065</v>
      </c>
    </row>
    <row r="775" spans="33:34" x14ac:dyDescent="0.35">
      <c r="AG775" s="1">
        <v>477</v>
      </c>
      <c r="AH775" s="3">
        <f t="shared" si="18"/>
        <v>796.65226141707387</v>
      </c>
    </row>
    <row r="776" spans="33:34" x14ac:dyDescent="0.35">
      <c r="AG776" s="1">
        <v>478</v>
      </c>
      <c r="AH776" s="3">
        <f t="shared" si="18"/>
        <v>795.96042792621552</v>
      </c>
    </row>
    <row r="777" spans="33:34" x14ac:dyDescent="0.35">
      <c r="AG777" s="1">
        <v>479</v>
      </c>
      <c r="AH777" s="3">
        <f t="shared" si="18"/>
        <v>795.27204663091527</v>
      </c>
    </row>
    <row r="778" spans="33:34" x14ac:dyDescent="0.35">
      <c r="AG778" s="1">
        <v>480</v>
      </c>
      <c r="AH778" s="3">
        <f t="shared" si="18"/>
        <v>794.58709540555481</v>
      </c>
    </row>
    <row r="779" spans="33:34" x14ac:dyDescent="0.35">
      <c r="AG779" s="1">
        <v>481</v>
      </c>
      <c r="AH779" s="3">
        <f t="shared" si="18"/>
        <v>793.90555230800271</v>
      </c>
    </row>
    <row r="780" spans="33:34" x14ac:dyDescent="0.35">
      <c r="AG780" s="1">
        <v>482</v>
      </c>
      <c r="AH780" s="3">
        <f t="shared" si="18"/>
        <v>793.22739557771604</v>
      </c>
    </row>
    <row r="781" spans="33:34" x14ac:dyDescent="0.35">
      <c r="AG781" s="1">
        <v>483</v>
      </c>
      <c r="AH781" s="3">
        <f t="shared" si="18"/>
        <v>792.55260363386151</v>
      </c>
    </row>
    <row r="782" spans="33:34" x14ac:dyDescent="0.35">
      <c r="AG782" s="1">
        <v>484</v>
      </c>
      <c r="AH782" s="3">
        <f t="shared" si="18"/>
        <v>791.8811550734639</v>
      </c>
    </row>
    <row r="783" spans="33:34" x14ac:dyDescent="0.35">
      <c r="AG783" s="1">
        <v>485</v>
      </c>
      <c r="AH783" s="3">
        <f t="shared" si="18"/>
        <v>791.21302866957456</v>
      </c>
    </row>
    <row r="784" spans="33:34" x14ac:dyDescent="0.35">
      <c r="AG784" s="1">
        <v>486</v>
      </c>
      <c r="AH784" s="3">
        <f t="shared" si="18"/>
        <v>790.54820336946341</v>
      </c>
    </row>
    <row r="785" spans="33:34" x14ac:dyDescent="0.35">
      <c r="AG785" s="1">
        <v>487</v>
      </c>
      <c r="AH785" s="3">
        <f t="shared" si="18"/>
        <v>789.88665829283411</v>
      </c>
    </row>
    <row r="786" spans="33:34" x14ac:dyDescent="0.35">
      <c r="AG786" s="1">
        <v>488</v>
      </c>
      <c r="AH786" s="3">
        <f t="shared" si="18"/>
        <v>789.22837273005985</v>
      </c>
    </row>
    <row r="787" spans="33:34" x14ac:dyDescent="0.35">
      <c r="AG787" s="1">
        <v>489</v>
      </c>
      <c r="AH787" s="3">
        <f t="shared" si="18"/>
        <v>788.57332614044094</v>
      </c>
    </row>
    <row r="788" spans="33:34" x14ac:dyDescent="0.35">
      <c r="AG788" s="1">
        <v>490</v>
      </c>
      <c r="AH788" s="3">
        <f t="shared" si="18"/>
        <v>787.92149815048504</v>
      </c>
    </row>
    <row r="789" spans="33:34" x14ac:dyDescent="0.35">
      <c r="AG789" s="1">
        <v>491</v>
      </c>
      <c r="AH789" s="3">
        <f t="shared" si="18"/>
        <v>787.27286855220677</v>
      </c>
    </row>
    <row r="790" spans="33:34" x14ac:dyDescent="0.35">
      <c r="AG790" s="1">
        <v>492</v>
      </c>
      <c r="AH790" s="3">
        <f t="shared" si="18"/>
        <v>786.62741730144933</v>
      </c>
    </row>
    <row r="791" spans="33:34" x14ac:dyDescent="0.35">
      <c r="AG791" s="1">
        <v>493</v>
      </c>
      <c r="AH791" s="3">
        <f t="shared" si="18"/>
        <v>785.98512451622537</v>
      </c>
    </row>
    <row r="792" spans="33:34" x14ac:dyDescent="0.35">
      <c r="AG792" s="1">
        <v>494</v>
      </c>
      <c r="AH792" s="3">
        <f t="shared" si="18"/>
        <v>785.34597047507884</v>
      </c>
    </row>
    <row r="793" spans="33:34" x14ac:dyDescent="0.35">
      <c r="AG793" s="1">
        <v>495</v>
      </c>
      <c r="AH793" s="3">
        <f t="shared" si="18"/>
        <v>784.70993561546675</v>
      </c>
    </row>
    <row r="794" spans="33:34" x14ac:dyDescent="0.35">
      <c r="AG794" s="1">
        <v>496</v>
      </c>
      <c r="AH794" s="3">
        <f t="shared" si="18"/>
        <v>784.0770005321599</v>
      </c>
    </row>
    <row r="795" spans="33:34" x14ac:dyDescent="0.35">
      <c r="AG795" s="1">
        <v>497</v>
      </c>
      <c r="AH795" s="3">
        <f t="shared" si="18"/>
        <v>783.44714597566337</v>
      </c>
    </row>
    <row r="796" spans="33:34" x14ac:dyDescent="0.35">
      <c r="AG796" s="1">
        <v>498</v>
      </c>
      <c r="AH796" s="3">
        <f t="shared" si="18"/>
        <v>782.82035285065615</v>
      </c>
    </row>
    <row r="797" spans="33:34" x14ac:dyDescent="0.35">
      <c r="AG797" s="1">
        <v>499</v>
      </c>
      <c r="AH797" s="3">
        <f t="shared" si="18"/>
        <v>782.1966022144486</v>
      </c>
    </row>
    <row r="798" spans="33:34" x14ac:dyDescent="0.35">
      <c r="AG798" s="1">
        <v>500</v>
      </c>
      <c r="AH798" s="3">
        <f t="shared" si="18"/>
        <v>781.57587527545991</v>
      </c>
    </row>
    <row r="799" spans="33:34" x14ac:dyDescent="0.35">
      <c r="AG799" s="1">
        <v>501</v>
      </c>
      <c r="AH799" s="3">
        <f t="shared" si="18"/>
        <v>780.95815339171247</v>
      </c>
    </row>
    <row r="800" spans="33:34" x14ac:dyDescent="0.35">
      <c r="AG800" s="1">
        <v>502</v>
      </c>
      <c r="AH800" s="3">
        <f t="shared" si="18"/>
        <v>780.34341806934503</v>
      </c>
    </row>
    <row r="801" spans="33:34" x14ac:dyDescent="0.35">
      <c r="AG801" s="1">
        <v>503</v>
      </c>
      <c r="AH801" s="3">
        <f t="shared" si="18"/>
        <v>779.73165096114326</v>
      </c>
    </row>
    <row r="802" spans="33:34" x14ac:dyDescent="0.35">
      <c r="AG802" s="1">
        <v>504</v>
      </c>
      <c r="AH802" s="3">
        <f t="shared" si="18"/>
        <v>779.12283386508773</v>
      </c>
    </row>
    <row r="803" spans="33:34" x14ac:dyDescent="0.35">
      <c r="AG803" s="1">
        <v>505</v>
      </c>
      <c r="AH803" s="3">
        <f t="shared" si="18"/>
        <v>778.51694872291921</v>
      </c>
    </row>
    <row r="804" spans="33:34" x14ac:dyDescent="0.35">
      <c r="AG804" s="1">
        <v>506</v>
      </c>
      <c r="AH804" s="3">
        <f t="shared" si="18"/>
        <v>777.91397761872167</v>
      </c>
    </row>
    <row r="805" spans="33:34" x14ac:dyDescent="0.35">
      <c r="AG805" s="1">
        <v>507</v>
      </c>
      <c r="AH805" s="3">
        <f t="shared" si="18"/>
        <v>777.31390277752052</v>
      </c>
    </row>
    <row r="806" spans="33:34" x14ac:dyDescent="0.35">
      <c r="AG806" s="1">
        <v>508</v>
      </c>
      <c r="AH806" s="3">
        <f t="shared" si="18"/>
        <v>776.71670656389904</v>
      </c>
    </row>
    <row r="807" spans="33:34" x14ac:dyDescent="0.35">
      <c r="AG807" s="1">
        <v>509</v>
      </c>
      <c r="AH807" s="3">
        <f t="shared" si="18"/>
        <v>776.12237148062991</v>
      </c>
    </row>
    <row r="808" spans="33:34" x14ac:dyDescent="0.35">
      <c r="AG808" s="1">
        <v>510</v>
      </c>
      <c r="AH808" s="3">
        <f t="shared" si="18"/>
        <v>775.53088016732352</v>
      </c>
    </row>
    <row r="809" spans="33:34" x14ac:dyDescent="0.35">
      <c r="AG809" s="1">
        <v>511</v>
      </c>
      <c r="AH809" s="3">
        <f t="shared" si="18"/>
        <v>774.94221539909211</v>
      </c>
    </row>
    <row r="810" spans="33:34" x14ac:dyDescent="0.35">
      <c r="AG810" s="1">
        <v>512</v>
      </c>
      <c r="AH810" s="3">
        <f t="shared" si="18"/>
        <v>774.35636008522886</v>
      </c>
    </row>
    <row r="811" spans="33:34" x14ac:dyDescent="0.35">
      <c r="AG811" s="1">
        <v>513</v>
      </c>
      <c r="AH811" s="3">
        <f t="shared" si="18"/>
        <v>773.77329726790356</v>
      </c>
    </row>
    <row r="812" spans="33:34" x14ac:dyDescent="0.35">
      <c r="AG812" s="1">
        <v>514</v>
      </c>
      <c r="AH812" s="3">
        <f t="shared" si="18"/>
        <v>773.19301012087249</v>
      </c>
    </row>
    <row r="813" spans="33:34" x14ac:dyDescent="0.35">
      <c r="AG813" s="1">
        <v>515</v>
      </c>
      <c r="AH813" s="3">
        <f t="shared" si="18"/>
        <v>772.61548194820386</v>
      </c>
    </row>
    <row r="814" spans="33:34" x14ac:dyDescent="0.35">
      <c r="AG814" s="1">
        <v>516</v>
      </c>
      <c r="AH814" s="3">
        <f t="shared" si="18"/>
        <v>772.04069618301833</v>
      </c>
    </row>
    <row r="815" spans="33:34" x14ac:dyDescent="0.35">
      <c r="AG815" s="1">
        <v>517</v>
      </c>
      <c r="AH815" s="3">
        <f t="shared" ref="AH815:AH878" si="19">+$AC$287*$AB$291/((1-(1+$AC$287)^-AG815))/(1+$AC$287)</f>
        <v>771.46863638624302</v>
      </c>
    </row>
    <row r="816" spans="33:34" x14ac:dyDescent="0.35">
      <c r="AG816" s="1">
        <v>518</v>
      </c>
      <c r="AH816" s="3">
        <f t="shared" si="19"/>
        <v>770.89928624538095</v>
      </c>
    </row>
    <row r="817" spans="33:34" x14ac:dyDescent="0.35">
      <c r="AG817" s="1">
        <v>519</v>
      </c>
      <c r="AH817" s="3">
        <f t="shared" si="19"/>
        <v>770.33262957329543</v>
      </c>
    </row>
    <row r="818" spans="33:34" x14ac:dyDescent="0.35">
      <c r="AG818" s="1">
        <v>520</v>
      </c>
      <c r="AH818" s="3">
        <f t="shared" si="19"/>
        <v>769.76865030700571</v>
      </c>
    </row>
    <row r="819" spans="33:34" x14ac:dyDescent="0.35">
      <c r="AG819" s="1">
        <v>521</v>
      </c>
      <c r="AH819" s="3">
        <f t="shared" si="19"/>
        <v>769.20733250649982</v>
      </c>
    </row>
    <row r="820" spans="33:34" x14ac:dyDescent="0.35">
      <c r="AG820" s="1">
        <v>522</v>
      </c>
      <c r="AH820" s="3">
        <f t="shared" si="19"/>
        <v>768.64866035355874</v>
      </c>
    </row>
    <row r="821" spans="33:34" x14ac:dyDescent="0.35">
      <c r="AG821" s="1">
        <v>523</v>
      </c>
      <c r="AH821" s="3">
        <f t="shared" si="19"/>
        <v>768.09261815059506</v>
      </c>
    </row>
    <row r="822" spans="33:34" x14ac:dyDescent="0.35">
      <c r="AG822" s="1">
        <v>524</v>
      </c>
      <c r="AH822" s="3">
        <f t="shared" si="19"/>
        <v>767.53919031950454</v>
      </c>
    </row>
    <row r="823" spans="33:34" x14ac:dyDescent="0.35">
      <c r="AG823" s="1">
        <v>525</v>
      </c>
      <c r="AH823" s="3">
        <f t="shared" si="19"/>
        <v>766.98836140053129</v>
      </c>
    </row>
    <row r="824" spans="33:34" x14ac:dyDescent="0.35">
      <c r="AG824" s="1">
        <v>526</v>
      </c>
      <c r="AH824" s="3">
        <f t="shared" si="19"/>
        <v>766.4401160511452</v>
      </c>
    </row>
    <row r="825" spans="33:34" x14ac:dyDescent="0.35">
      <c r="AG825" s="1">
        <v>527</v>
      </c>
      <c r="AH825" s="3">
        <f t="shared" si="19"/>
        <v>765.89443904493282</v>
      </c>
    </row>
    <row r="826" spans="33:34" x14ac:dyDescent="0.35">
      <c r="AG826" s="1">
        <v>528</v>
      </c>
      <c r="AH826" s="3">
        <f t="shared" si="19"/>
        <v>765.35131527050044</v>
      </c>
    </row>
    <row r="827" spans="33:34" x14ac:dyDescent="0.35">
      <c r="AG827" s="1">
        <v>529</v>
      </c>
      <c r="AH827" s="3">
        <f t="shared" si="19"/>
        <v>764.81072973038908</v>
      </c>
    </row>
    <row r="828" spans="33:34" x14ac:dyDescent="0.35">
      <c r="AG828" s="1">
        <v>530</v>
      </c>
      <c r="AH828" s="3">
        <f t="shared" si="19"/>
        <v>764.27266754000402</v>
      </c>
    </row>
    <row r="829" spans="33:34" x14ac:dyDescent="0.35">
      <c r="AG829" s="1">
        <v>531</v>
      </c>
      <c r="AH829" s="3">
        <f t="shared" si="19"/>
        <v>763.73711392655275</v>
      </c>
    </row>
    <row r="830" spans="33:34" x14ac:dyDescent="0.35">
      <c r="AG830" s="1">
        <v>532</v>
      </c>
      <c r="AH830" s="3">
        <f t="shared" si="19"/>
        <v>763.20405422799843</v>
      </c>
    </row>
    <row r="831" spans="33:34" x14ac:dyDescent="0.35">
      <c r="AG831" s="1">
        <v>533</v>
      </c>
      <c r="AH831" s="3">
        <f t="shared" si="19"/>
        <v>762.67347389202291</v>
      </c>
    </row>
    <row r="832" spans="33:34" x14ac:dyDescent="0.35">
      <c r="AG832" s="1">
        <v>534</v>
      </c>
      <c r="AH832" s="3">
        <f t="shared" si="19"/>
        <v>762.14535847500224</v>
      </c>
    </row>
    <row r="833" spans="33:34" x14ac:dyDescent="0.35">
      <c r="AG833" s="1">
        <v>535</v>
      </c>
      <c r="AH833" s="3">
        <f t="shared" si="19"/>
        <v>761.619693640994</v>
      </c>
    </row>
    <row r="834" spans="33:34" x14ac:dyDescent="0.35">
      <c r="AG834" s="1">
        <v>536</v>
      </c>
      <c r="AH834" s="3">
        <f t="shared" si="19"/>
        <v>761.09646516073497</v>
      </c>
    </row>
    <row r="835" spans="33:34" x14ac:dyDescent="0.35">
      <c r="AG835" s="1">
        <v>537</v>
      </c>
      <c r="AH835" s="3">
        <f t="shared" si="19"/>
        <v>760.57565891065019</v>
      </c>
    </row>
    <row r="836" spans="33:34" x14ac:dyDescent="0.35">
      <c r="AG836" s="1">
        <v>538</v>
      </c>
      <c r="AH836" s="3">
        <f t="shared" si="19"/>
        <v>760.05726087187475</v>
      </c>
    </row>
    <row r="837" spans="33:34" x14ac:dyDescent="0.35">
      <c r="AG837" s="1">
        <v>539</v>
      </c>
      <c r="AH837" s="3">
        <f t="shared" si="19"/>
        <v>759.54125712928374</v>
      </c>
    </row>
    <row r="838" spans="33:34" x14ac:dyDescent="0.35">
      <c r="AG838" s="1">
        <v>540</v>
      </c>
      <c r="AH838" s="3">
        <f t="shared" si="19"/>
        <v>759.02763387053562</v>
      </c>
    </row>
    <row r="839" spans="33:34" x14ac:dyDescent="0.35">
      <c r="AG839" s="1">
        <v>541</v>
      </c>
      <c r="AH839" s="3">
        <f t="shared" si="19"/>
        <v>758.51637738512318</v>
      </c>
    </row>
    <row r="840" spans="33:34" x14ac:dyDescent="0.35">
      <c r="AG840" s="1">
        <v>542</v>
      </c>
      <c r="AH840" s="3">
        <f t="shared" si="19"/>
        <v>758.00747406343885</v>
      </c>
    </row>
    <row r="841" spans="33:34" x14ac:dyDescent="0.35">
      <c r="AG841" s="1">
        <v>543</v>
      </c>
      <c r="AH841" s="3">
        <f t="shared" si="19"/>
        <v>757.50091039584663</v>
      </c>
    </row>
    <row r="842" spans="33:34" x14ac:dyDescent="0.35">
      <c r="AG842" s="1">
        <v>544</v>
      </c>
      <c r="AH842" s="3">
        <f t="shared" si="19"/>
        <v>756.99667297176734</v>
      </c>
    </row>
    <row r="843" spans="33:34" x14ac:dyDescent="0.35">
      <c r="AG843" s="1">
        <v>545</v>
      </c>
      <c r="AH843" s="3">
        <f t="shared" si="19"/>
        <v>756.4947484787707</v>
      </c>
    </row>
    <row r="844" spans="33:34" x14ac:dyDescent="0.35">
      <c r="AG844" s="1">
        <v>546</v>
      </c>
      <c r="AH844" s="3">
        <f t="shared" si="19"/>
        <v>755.99512370168043</v>
      </c>
    </row>
    <row r="845" spans="33:34" x14ac:dyDescent="0.35">
      <c r="AG845" s="1">
        <v>547</v>
      </c>
      <c r="AH845" s="3">
        <f t="shared" si="19"/>
        <v>755.49778552168789</v>
      </c>
    </row>
    <row r="846" spans="33:34" x14ac:dyDescent="0.35">
      <c r="AG846" s="1">
        <v>548</v>
      </c>
      <c r="AH846" s="3">
        <f t="shared" si="19"/>
        <v>755.00272091547492</v>
      </c>
    </row>
    <row r="847" spans="33:34" x14ac:dyDescent="0.35">
      <c r="AG847" s="1">
        <v>549</v>
      </c>
      <c r="AH847" s="3">
        <f t="shared" si="19"/>
        <v>754.50991695434698</v>
      </c>
    </row>
    <row r="848" spans="33:34" x14ac:dyDescent="0.35">
      <c r="AG848" s="1">
        <v>550</v>
      </c>
      <c r="AH848" s="3">
        <f t="shared" si="19"/>
        <v>754.01936080337543</v>
      </c>
    </row>
    <row r="849" spans="33:34" x14ac:dyDescent="0.35">
      <c r="AG849" s="1">
        <v>551</v>
      </c>
      <c r="AH849" s="3">
        <f t="shared" si="19"/>
        <v>753.53103972054942</v>
      </c>
    </row>
    <row r="850" spans="33:34" x14ac:dyDescent="0.35">
      <c r="AG850" s="1">
        <v>552</v>
      </c>
      <c r="AH850" s="3">
        <f t="shared" si="19"/>
        <v>753.04494105593676</v>
      </c>
    </row>
    <row r="851" spans="33:34" x14ac:dyDescent="0.35">
      <c r="AG851" s="1">
        <v>553</v>
      </c>
      <c r="AH851" s="3">
        <f t="shared" si="19"/>
        <v>752.56105225085389</v>
      </c>
    </row>
    <row r="852" spans="33:34" x14ac:dyDescent="0.35">
      <c r="AG852" s="1">
        <v>554</v>
      </c>
      <c r="AH852" s="3">
        <f t="shared" si="19"/>
        <v>752.07936083704521</v>
      </c>
    </row>
    <row r="853" spans="33:34" x14ac:dyDescent="0.35">
      <c r="AG853" s="1">
        <v>555</v>
      </c>
      <c r="AH853" s="3">
        <f t="shared" si="19"/>
        <v>751.59985443587027</v>
      </c>
    </row>
    <row r="854" spans="33:34" x14ac:dyDescent="0.35">
      <c r="AG854" s="1">
        <v>556</v>
      </c>
      <c r="AH854" s="3">
        <f t="shared" si="19"/>
        <v>751.12252075750155</v>
      </c>
    </row>
    <row r="855" spans="33:34" x14ac:dyDescent="0.35">
      <c r="AG855" s="1">
        <v>557</v>
      </c>
      <c r="AH855" s="3">
        <f t="shared" si="19"/>
        <v>750.64734760012857</v>
      </c>
    </row>
    <row r="856" spans="33:34" x14ac:dyDescent="0.35">
      <c r="AG856" s="1">
        <v>558</v>
      </c>
      <c r="AH856" s="3">
        <f t="shared" si="19"/>
        <v>750.17432284917243</v>
      </c>
    </row>
    <row r="857" spans="33:34" x14ac:dyDescent="0.35">
      <c r="AG857" s="1">
        <v>559</v>
      </c>
      <c r="AH857" s="3">
        <f t="shared" si="19"/>
        <v>749.70343447650805</v>
      </c>
    </row>
    <row r="858" spans="33:34" x14ac:dyDescent="0.35">
      <c r="AG858" s="1">
        <v>560</v>
      </c>
      <c r="AH858" s="3">
        <f t="shared" si="19"/>
        <v>749.23467053969489</v>
      </c>
    </row>
    <row r="859" spans="33:34" x14ac:dyDescent="0.35">
      <c r="AG859" s="1">
        <v>561</v>
      </c>
      <c r="AH859" s="3">
        <f t="shared" si="19"/>
        <v>748.76801918121498</v>
      </c>
    </row>
    <row r="860" spans="33:34" x14ac:dyDescent="0.35">
      <c r="AG860" s="1">
        <v>562</v>
      </c>
      <c r="AH860" s="3">
        <f t="shared" si="19"/>
        <v>748.30346862772103</v>
      </c>
    </row>
    <row r="861" spans="33:34" x14ac:dyDescent="0.35">
      <c r="AG861" s="1">
        <v>563</v>
      </c>
      <c r="AH861" s="3">
        <f t="shared" si="19"/>
        <v>747.84100718929085</v>
      </c>
    </row>
    <row r="862" spans="33:34" x14ac:dyDescent="0.35">
      <c r="AG862" s="1">
        <v>564</v>
      </c>
      <c r="AH862" s="3">
        <f t="shared" si="19"/>
        <v>747.38062325869032</v>
      </c>
    </row>
    <row r="863" spans="33:34" x14ac:dyDescent="0.35">
      <c r="AG863" s="1">
        <v>565</v>
      </c>
      <c r="AH863" s="3">
        <f t="shared" si="19"/>
        <v>746.92230531064388</v>
      </c>
    </row>
    <row r="864" spans="33:34" x14ac:dyDescent="0.35">
      <c r="AG864" s="1">
        <v>566</v>
      </c>
      <c r="AH864" s="3">
        <f t="shared" si="19"/>
        <v>746.46604190111339</v>
      </c>
    </row>
    <row r="865" spans="33:34" x14ac:dyDescent="0.35">
      <c r="AG865" s="1">
        <v>567</v>
      </c>
      <c r="AH865" s="3">
        <f t="shared" si="19"/>
        <v>746.01182166658407</v>
      </c>
    </row>
    <row r="866" spans="33:34" x14ac:dyDescent="0.35">
      <c r="AG866" s="1">
        <v>568</v>
      </c>
      <c r="AH866" s="3">
        <f t="shared" si="19"/>
        <v>745.55963332335818</v>
      </c>
    </row>
    <row r="867" spans="33:34" x14ac:dyDescent="0.35">
      <c r="AG867" s="1">
        <v>569</v>
      </c>
      <c r="AH867" s="3">
        <f t="shared" si="19"/>
        <v>745.10946566685584</v>
      </c>
    </row>
    <row r="868" spans="33:34" x14ac:dyDescent="0.35">
      <c r="AG868" s="1">
        <v>570</v>
      </c>
      <c r="AH868" s="3">
        <f t="shared" si="19"/>
        <v>744.66130757092412</v>
      </c>
    </row>
    <row r="869" spans="33:34" x14ac:dyDescent="0.35">
      <c r="AG869" s="1">
        <v>571</v>
      </c>
      <c r="AH869" s="3">
        <f t="shared" si="19"/>
        <v>744.21514798715157</v>
      </c>
    </row>
    <row r="870" spans="33:34" x14ac:dyDescent="0.35">
      <c r="AG870" s="1">
        <v>572</v>
      </c>
      <c r="AH870" s="3">
        <f t="shared" si="19"/>
        <v>743.77097594419286</v>
      </c>
    </row>
    <row r="871" spans="33:34" x14ac:dyDescent="0.35">
      <c r="AG871" s="1">
        <v>573</v>
      </c>
      <c r="AH871" s="3">
        <f t="shared" si="19"/>
        <v>743.32878054709647</v>
      </c>
    </row>
    <row r="872" spans="33:34" x14ac:dyDescent="0.35">
      <c r="AG872" s="1">
        <v>574</v>
      </c>
      <c r="AH872" s="3">
        <f t="shared" si="19"/>
        <v>742.88855097664407</v>
      </c>
    </row>
    <row r="873" spans="33:34" x14ac:dyDescent="0.35">
      <c r="AG873" s="1">
        <v>575</v>
      </c>
      <c r="AH873" s="3">
        <f t="shared" si="19"/>
        <v>742.45027648869223</v>
      </c>
    </row>
    <row r="874" spans="33:34" x14ac:dyDescent="0.35">
      <c r="AG874" s="1">
        <v>576</v>
      </c>
      <c r="AH874" s="3">
        <f t="shared" si="19"/>
        <v>742.01394641352488</v>
      </c>
    </row>
    <row r="875" spans="33:34" x14ac:dyDescent="0.35">
      <c r="AG875" s="1">
        <v>577</v>
      </c>
      <c r="AH875" s="3">
        <f t="shared" si="19"/>
        <v>741.57955015520952</v>
      </c>
    </row>
    <row r="876" spans="33:34" x14ac:dyDescent="0.35">
      <c r="AG876" s="1">
        <v>578</v>
      </c>
      <c r="AH876" s="3">
        <f t="shared" si="19"/>
        <v>741.14707719096191</v>
      </c>
    </row>
    <row r="877" spans="33:34" x14ac:dyDescent="0.35">
      <c r="AG877" s="1">
        <v>579</v>
      </c>
      <c r="AH877" s="3">
        <f t="shared" si="19"/>
        <v>740.71651707051683</v>
      </c>
    </row>
    <row r="878" spans="33:34" x14ac:dyDescent="0.35">
      <c r="AG878" s="1">
        <v>580</v>
      </c>
      <c r="AH878" s="3">
        <f t="shared" si="19"/>
        <v>740.28785941550507</v>
      </c>
    </row>
    <row r="879" spans="33:34" x14ac:dyDescent="0.35">
      <c r="AG879" s="1">
        <v>581</v>
      </c>
      <c r="AH879" s="3">
        <f t="shared" ref="AH879:AH942" si="20">+$AC$287*$AB$291/((1-(1+$AC$287)^-AG879))/(1+$AC$287)</f>
        <v>739.86109391883724</v>
      </c>
    </row>
    <row r="880" spans="33:34" x14ac:dyDescent="0.35">
      <c r="AG880" s="1">
        <v>582</v>
      </c>
      <c r="AH880" s="3">
        <f t="shared" si="20"/>
        <v>739.43621034409341</v>
      </c>
    </row>
    <row r="881" spans="33:34" x14ac:dyDescent="0.35">
      <c r="AG881" s="1">
        <v>583</v>
      </c>
      <c r="AH881" s="3">
        <f t="shared" si="20"/>
        <v>739.01319852492043</v>
      </c>
    </row>
    <row r="882" spans="33:34" x14ac:dyDescent="0.35">
      <c r="AG882" s="1">
        <v>584</v>
      </c>
      <c r="AH882" s="3">
        <f t="shared" si="20"/>
        <v>738.59204836443269</v>
      </c>
    </row>
    <row r="883" spans="33:34" x14ac:dyDescent="0.35">
      <c r="AG883" s="1">
        <v>585</v>
      </c>
      <c r="AH883" s="3">
        <f t="shared" si="20"/>
        <v>738.17274983462187</v>
      </c>
    </row>
    <row r="884" spans="33:34" x14ac:dyDescent="0.35">
      <c r="AG884" s="1">
        <v>586</v>
      </c>
      <c r="AH884" s="3">
        <f t="shared" si="20"/>
        <v>737.75529297577225</v>
      </c>
    </row>
    <row r="885" spans="33:34" x14ac:dyDescent="0.35">
      <c r="AG885" s="1">
        <v>587</v>
      </c>
      <c r="AH885" s="3">
        <f t="shared" si="20"/>
        <v>737.3396678958793</v>
      </c>
    </row>
    <row r="886" spans="33:34" x14ac:dyDescent="0.35">
      <c r="AG886" s="1">
        <v>588</v>
      </c>
      <c r="AH886" s="3">
        <f t="shared" si="20"/>
        <v>736.92586477007819</v>
      </c>
    </row>
    <row r="887" spans="33:34" x14ac:dyDescent="0.35">
      <c r="AG887" s="1">
        <v>589</v>
      </c>
      <c r="AH887" s="3">
        <f t="shared" si="20"/>
        <v>736.51387384007512</v>
      </c>
    </row>
    <row r="888" spans="33:34" x14ac:dyDescent="0.35">
      <c r="AG888" s="1">
        <v>590</v>
      </c>
      <c r="AH888" s="3">
        <f t="shared" si="20"/>
        <v>736.10368541358559</v>
      </c>
    </row>
    <row r="889" spans="33:34" x14ac:dyDescent="0.35">
      <c r="AG889" s="1">
        <v>591</v>
      </c>
      <c r="AH889" s="3">
        <f t="shared" si="20"/>
        <v>735.6952898637785</v>
      </c>
    </row>
    <row r="890" spans="33:34" x14ac:dyDescent="0.35">
      <c r="AG890" s="1">
        <v>592</v>
      </c>
      <c r="AH890" s="3">
        <f t="shared" si="20"/>
        <v>735.28867762872551</v>
      </c>
    </row>
    <row r="891" spans="33:34" x14ac:dyDescent="0.35">
      <c r="AG891" s="1">
        <v>593</v>
      </c>
      <c r="AH891" s="3">
        <f t="shared" si="20"/>
        <v>734.88383921085608</v>
      </c>
    </row>
    <row r="892" spans="33:34" x14ac:dyDescent="0.35">
      <c r="AG892" s="1">
        <v>594</v>
      </c>
      <c r="AH892" s="3">
        <f t="shared" si="20"/>
        <v>734.48076517641789</v>
      </c>
    </row>
    <row r="893" spans="33:34" x14ac:dyDescent="0.35">
      <c r="AG893" s="1">
        <v>595</v>
      </c>
      <c r="AH893" s="3">
        <f t="shared" si="20"/>
        <v>734.07944615494307</v>
      </c>
    </row>
    <row r="894" spans="33:34" x14ac:dyDescent="0.35">
      <c r="AG894" s="1">
        <v>596</v>
      </c>
      <c r="AH894" s="3">
        <f t="shared" si="20"/>
        <v>733.67987283871958</v>
      </c>
    </row>
    <row r="895" spans="33:34" x14ac:dyDescent="0.35">
      <c r="AG895" s="1">
        <v>597</v>
      </c>
      <c r="AH895" s="3">
        <f t="shared" si="20"/>
        <v>733.28203598226753</v>
      </c>
    </row>
    <row r="896" spans="33:34" x14ac:dyDescent="0.35">
      <c r="AG896" s="1">
        <v>598</v>
      </c>
      <c r="AH896" s="3">
        <f t="shared" si="20"/>
        <v>732.88592640182105</v>
      </c>
    </row>
    <row r="897" spans="33:34" x14ac:dyDescent="0.35">
      <c r="AG897" s="1">
        <v>599</v>
      </c>
      <c r="AH897" s="3">
        <f t="shared" si="20"/>
        <v>732.49153497481632</v>
      </c>
    </row>
    <row r="898" spans="33:34" x14ac:dyDescent="0.35">
      <c r="AG898" s="1">
        <v>600</v>
      </c>
      <c r="AH898" s="3">
        <f t="shared" si="20"/>
        <v>732.09885263938259</v>
      </c>
    </row>
    <row r="899" spans="33:34" x14ac:dyDescent="0.35">
      <c r="AG899" s="1">
        <v>601</v>
      </c>
      <c r="AH899" s="3">
        <f t="shared" si="20"/>
        <v>731.70787039384004</v>
      </c>
    </row>
    <row r="900" spans="33:34" x14ac:dyDescent="0.35">
      <c r="AG900" s="1">
        <v>602</v>
      </c>
      <c r="AH900" s="3">
        <f t="shared" si="20"/>
        <v>731.31857929620242</v>
      </c>
    </row>
    <row r="901" spans="33:34" x14ac:dyDescent="0.35">
      <c r="AG901" s="1">
        <v>603</v>
      </c>
      <c r="AH901" s="3">
        <f t="shared" si="20"/>
        <v>730.93097046368348</v>
      </c>
    </row>
    <row r="902" spans="33:34" x14ac:dyDescent="0.35">
      <c r="AG902" s="1">
        <v>604</v>
      </c>
      <c r="AH902" s="3">
        <f t="shared" si="20"/>
        <v>730.54503507220966</v>
      </c>
    </row>
    <row r="903" spans="33:34" x14ac:dyDescent="0.35">
      <c r="AG903" s="1">
        <v>605</v>
      </c>
      <c r="AH903" s="3">
        <f t="shared" si="20"/>
        <v>730.16076435593698</v>
      </c>
    </row>
    <row r="904" spans="33:34" x14ac:dyDescent="0.35">
      <c r="AG904" s="1">
        <v>606</v>
      </c>
      <c r="AH904" s="3">
        <f t="shared" si="20"/>
        <v>729.77814960677301</v>
      </c>
    </row>
    <row r="905" spans="33:34" x14ac:dyDescent="0.35">
      <c r="AG905" s="1">
        <v>607</v>
      </c>
      <c r="AH905" s="3">
        <f t="shared" si="20"/>
        <v>729.39718217390282</v>
      </c>
    </row>
    <row r="906" spans="33:34" x14ac:dyDescent="0.35">
      <c r="AG906" s="1">
        <v>608</v>
      </c>
      <c r="AH906" s="3">
        <f t="shared" si="20"/>
        <v>729.01785346332042</v>
      </c>
    </row>
    <row r="907" spans="33:34" x14ac:dyDescent="0.35">
      <c r="AG907" s="1">
        <v>609</v>
      </c>
      <c r="AH907" s="3">
        <f t="shared" si="20"/>
        <v>728.64015493736474</v>
      </c>
    </row>
    <row r="908" spans="33:34" x14ac:dyDescent="0.35">
      <c r="AG908" s="1">
        <v>610</v>
      </c>
      <c r="AH908" s="3">
        <f t="shared" si="20"/>
        <v>728.26407811425929</v>
      </c>
    </row>
    <row r="909" spans="33:34" x14ac:dyDescent="0.35">
      <c r="AG909" s="1">
        <v>611</v>
      </c>
      <c r="AH909" s="3">
        <f t="shared" si="20"/>
        <v>727.88961456765787</v>
      </c>
    </row>
    <row r="910" spans="33:34" x14ac:dyDescent="0.35">
      <c r="AG910" s="1">
        <v>612</v>
      </c>
      <c r="AH910" s="3">
        <f t="shared" si="20"/>
        <v>727.51675592619347</v>
      </c>
    </row>
    <row r="911" spans="33:34" x14ac:dyDescent="0.35">
      <c r="AG911" s="1">
        <v>613</v>
      </c>
      <c r="AH911" s="3">
        <f t="shared" si="20"/>
        <v>727.14549387303146</v>
      </c>
    </row>
    <row r="912" spans="33:34" x14ac:dyDescent="0.35">
      <c r="AG912" s="1">
        <v>614</v>
      </c>
      <c r="AH912" s="3">
        <f t="shared" si="20"/>
        <v>726.77582014542884</v>
      </c>
    </row>
    <row r="913" spans="33:34" x14ac:dyDescent="0.35">
      <c r="AG913" s="1">
        <v>615</v>
      </c>
      <c r="AH913" s="3">
        <f t="shared" si="20"/>
        <v>726.40772653429497</v>
      </c>
    </row>
    <row r="914" spans="33:34" x14ac:dyDescent="0.35">
      <c r="AG914" s="1">
        <v>616</v>
      </c>
      <c r="AH914" s="3">
        <f t="shared" si="20"/>
        <v>726.04120488375997</v>
      </c>
    </row>
    <row r="915" spans="33:34" x14ac:dyDescent="0.35">
      <c r="AG915" s="1">
        <v>617</v>
      </c>
      <c r="AH915" s="3">
        <f t="shared" si="20"/>
        <v>725.67624709074437</v>
      </c>
    </row>
    <row r="916" spans="33:34" x14ac:dyDescent="0.35">
      <c r="AG916" s="1">
        <v>618</v>
      </c>
      <c r="AH916" s="3">
        <f t="shared" si="20"/>
        <v>725.31284510453452</v>
      </c>
    </row>
    <row r="917" spans="33:34" x14ac:dyDescent="0.35">
      <c r="AG917" s="1">
        <v>619</v>
      </c>
      <c r="AH917" s="3">
        <f t="shared" si="20"/>
        <v>724.95099092636144</v>
      </c>
    </row>
    <row r="918" spans="33:34" x14ac:dyDescent="0.35">
      <c r="AG918" s="1">
        <v>620</v>
      </c>
      <c r="AH918" s="3">
        <f t="shared" si="20"/>
        <v>724.59067660898461</v>
      </c>
    </row>
    <row r="919" spans="33:34" x14ac:dyDescent="0.35">
      <c r="AG919" s="1">
        <v>621</v>
      </c>
      <c r="AH919" s="3">
        <f t="shared" si="20"/>
        <v>724.23189425627834</v>
      </c>
    </row>
    <row r="920" spans="33:34" x14ac:dyDescent="0.35">
      <c r="AG920" s="1">
        <v>622</v>
      </c>
      <c r="AH920" s="3">
        <f t="shared" si="20"/>
        <v>723.87463602282389</v>
      </c>
    </row>
    <row r="921" spans="33:34" x14ac:dyDescent="0.35">
      <c r="AG921" s="1">
        <v>623</v>
      </c>
      <c r="AH921" s="3">
        <f t="shared" si="20"/>
        <v>723.51889411350385</v>
      </c>
    </row>
    <row r="922" spans="33:34" x14ac:dyDescent="0.35">
      <c r="AG922" s="1">
        <v>624</v>
      </c>
      <c r="AH922" s="3">
        <f t="shared" si="20"/>
        <v>723.164660783101</v>
      </c>
    </row>
    <row r="923" spans="33:34" x14ac:dyDescent="0.35">
      <c r="AG923" s="1">
        <v>625</v>
      </c>
      <c r="AH923" s="3">
        <f t="shared" si="20"/>
        <v>722.81192833590262</v>
      </c>
    </row>
    <row r="924" spans="33:34" x14ac:dyDescent="0.35">
      <c r="AG924" s="1">
        <v>626</v>
      </c>
      <c r="AH924" s="3">
        <f t="shared" si="20"/>
        <v>722.46068912530529</v>
      </c>
    </row>
    <row r="925" spans="33:34" x14ac:dyDescent="0.35">
      <c r="AG925" s="1">
        <v>627</v>
      </c>
      <c r="AH925" s="3">
        <f t="shared" si="20"/>
        <v>722.11093555342609</v>
      </c>
    </row>
    <row r="926" spans="33:34" x14ac:dyDescent="0.35">
      <c r="AG926" s="1">
        <v>628</v>
      </c>
      <c r="AH926" s="3">
        <f t="shared" si="20"/>
        <v>721.76266007071752</v>
      </c>
    </row>
    <row r="927" spans="33:34" x14ac:dyDescent="0.35">
      <c r="AG927" s="1">
        <v>629</v>
      </c>
      <c r="AH927" s="3">
        <f t="shared" si="20"/>
        <v>721.41585517558383</v>
      </c>
    </row>
    <row r="928" spans="33:34" x14ac:dyDescent="0.35">
      <c r="AG928" s="1">
        <v>630</v>
      </c>
      <c r="AH928" s="3">
        <f t="shared" si="20"/>
        <v>721.07051341400381</v>
      </c>
    </row>
    <row r="929" spans="33:34" x14ac:dyDescent="0.35">
      <c r="AG929" s="1">
        <v>631</v>
      </c>
      <c r="AH929" s="3">
        <f t="shared" si="20"/>
        <v>720.72662737915471</v>
      </c>
    </row>
    <row r="930" spans="33:34" x14ac:dyDescent="0.35">
      <c r="AG930" s="1">
        <v>632</v>
      </c>
      <c r="AH930" s="3">
        <f t="shared" si="20"/>
        <v>720.3841897110417</v>
      </c>
    </row>
    <row r="931" spans="33:34" x14ac:dyDescent="0.35">
      <c r="AG931" s="1">
        <v>633</v>
      </c>
      <c r="AH931" s="3">
        <f t="shared" si="20"/>
        <v>720.04319309613004</v>
      </c>
    </row>
    <row r="932" spans="33:34" x14ac:dyDescent="0.35">
      <c r="AG932" s="1">
        <v>634</v>
      </c>
      <c r="AH932" s="3">
        <f t="shared" si="20"/>
        <v>719.70363026697964</v>
      </c>
    </row>
    <row r="933" spans="33:34" x14ac:dyDescent="0.35">
      <c r="AG933" s="1">
        <v>635</v>
      </c>
      <c r="AH933" s="3">
        <f t="shared" si="20"/>
        <v>719.36549400188539</v>
      </c>
    </row>
    <row r="934" spans="33:34" x14ac:dyDescent="0.35">
      <c r="AG934" s="1">
        <v>636</v>
      </c>
      <c r="AH934" s="3">
        <f t="shared" si="20"/>
        <v>719.02877712451868</v>
      </c>
    </row>
    <row r="935" spans="33:34" x14ac:dyDescent="0.35">
      <c r="AG935" s="1">
        <v>637</v>
      </c>
      <c r="AH935" s="3">
        <f t="shared" si="20"/>
        <v>718.69347250357362</v>
      </c>
    </row>
    <row r="936" spans="33:34" x14ac:dyDescent="0.35">
      <c r="AG936" s="1">
        <v>638</v>
      </c>
      <c r="AH936" s="3">
        <f t="shared" si="20"/>
        <v>718.35957305241595</v>
      </c>
    </row>
    <row r="937" spans="33:34" x14ac:dyDescent="0.35">
      <c r="AG937" s="1">
        <v>639</v>
      </c>
      <c r="AH937" s="3">
        <f t="shared" si="20"/>
        <v>718.0270717287359</v>
      </c>
    </row>
    <row r="938" spans="33:34" x14ac:dyDescent="0.35">
      <c r="AG938" s="1">
        <v>640</v>
      </c>
      <c r="AH938" s="3">
        <f t="shared" si="20"/>
        <v>717.69596153420332</v>
      </c>
    </row>
    <row r="939" spans="33:34" x14ac:dyDescent="0.35">
      <c r="AG939" s="1">
        <v>641</v>
      </c>
      <c r="AH939" s="3">
        <f t="shared" si="20"/>
        <v>717.36623551412731</v>
      </c>
    </row>
    <row r="940" spans="33:34" x14ac:dyDescent="0.35">
      <c r="AG940" s="1">
        <v>642</v>
      </c>
      <c r="AH940" s="3">
        <f t="shared" si="20"/>
        <v>717.03788675711701</v>
      </c>
    </row>
    <row r="941" spans="33:34" x14ac:dyDescent="0.35">
      <c r="AG941" s="1">
        <v>643</v>
      </c>
      <c r="AH941" s="3">
        <f t="shared" si="20"/>
        <v>716.71090839474834</v>
      </c>
    </row>
    <row r="942" spans="33:34" x14ac:dyDescent="0.35">
      <c r="AG942" s="1">
        <v>644</v>
      </c>
      <c r="AH942" s="3">
        <f t="shared" si="20"/>
        <v>716.3852936012313</v>
      </c>
    </row>
    <row r="943" spans="33:34" x14ac:dyDescent="0.35">
      <c r="AG943" s="1">
        <v>645</v>
      </c>
      <c r="AH943" s="3">
        <f t="shared" ref="AH943:AH1006" si="21">+$AC$287*$AB$291/((1-(1+$AC$287)^-AG943))/(1+$AC$287)</f>
        <v>716.06103559308201</v>
      </c>
    </row>
    <row r="944" spans="33:34" x14ac:dyDescent="0.35">
      <c r="AG944" s="1">
        <v>646</v>
      </c>
      <c r="AH944" s="3">
        <f t="shared" si="21"/>
        <v>715.73812762879663</v>
      </c>
    </row>
    <row r="945" spans="33:34" x14ac:dyDescent="0.35">
      <c r="AG945" s="1">
        <v>647</v>
      </c>
      <c r="AH945" s="3">
        <f t="shared" si="21"/>
        <v>715.41656300852947</v>
      </c>
    </row>
    <row r="946" spans="33:34" x14ac:dyDescent="0.35">
      <c r="AG946" s="1">
        <v>648</v>
      </c>
      <c r="AH946" s="3">
        <f t="shared" si="21"/>
        <v>715.09633507377293</v>
      </c>
    </row>
    <row r="947" spans="33:34" x14ac:dyDescent="0.35">
      <c r="AG947" s="1">
        <v>649</v>
      </c>
      <c r="AH947" s="3">
        <f t="shared" si="21"/>
        <v>714.77743720704132</v>
      </c>
    </row>
    <row r="948" spans="33:34" x14ac:dyDescent="0.35">
      <c r="AG948" s="1">
        <v>650</v>
      </c>
      <c r="AH948" s="3">
        <f t="shared" si="21"/>
        <v>714.45986283155696</v>
      </c>
    </row>
    <row r="949" spans="33:34" x14ac:dyDescent="0.35">
      <c r="AG949" s="1">
        <v>651</v>
      </c>
      <c r="AH949" s="3">
        <f t="shared" si="21"/>
        <v>714.14360541093936</v>
      </c>
    </row>
    <row r="950" spans="33:34" x14ac:dyDescent="0.35">
      <c r="AG950" s="1">
        <v>652</v>
      </c>
      <c r="AH950" s="3">
        <f t="shared" si="21"/>
        <v>713.82865844889784</v>
      </c>
    </row>
    <row r="951" spans="33:34" x14ac:dyDescent="0.35">
      <c r="AG951" s="1">
        <v>653</v>
      </c>
      <c r="AH951" s="3">
        <f t="shared" si="21"/>
        <v>713.51501548892531</v>
      </c>
    </row>
    <row r="952" spans="33:34" x14ac:dyDescent="0.35">
      <c r="AG952" s="1">
        <v>654</v>
      </c>
      <c r="AH952" s="3">
        <f t="shared" si="21"/>
        <v>713.20267011399733</v>
      </c>
    </row>
    <row r="953" spans="33:34" x14ac:dyDescent="0.35">
      <c r="AG953" s="1">
        <v>655</v>
      </c>
      <c r="AH953" s="3">
        <f t="shared" si="21"/>
        <v>712.89161594627205</v>
      </c>
    </row>
    <row r="954" spans="33:34" x14ac:dyDescent="0.35">
      <c r="AG954" s="1">
        <v>656</v>
      </c>
      <c r="AH954" s="3">
        <f t="shared" si="21"/>
        <v>712.58184664679266</v>
      </c>
    </row>
    <row r="955" spans="33:34" x14ac:dyDescent="0.35">
      <c r="AG955" s="1">
        <v>657</v>
      </c>
      <c r="AH955" s="3">
        <f t="shared" si="21"/>
        <v>712.27335591519466</v>
      </c>
    </row>
    <row r="956" spans="33:34" x14ac:dyDescent="0.35">
      <c r="AG956" s="1">
        <v>658</v>
      </c>
      <c r="AH956" s="3">
        <f t="shared" si="21"/>
        <v>711.9661374894132</v>
      </c>
    </row>
    <row r="957" spans="33:34" x14ac:dyDescent="0.35">
      <c r="AG957" s="1">
        <v>659</v>
      </c>
      <c r="AH957" s="3">
        <f t="shared" si="21"/>
        <v>711.6601851453953</v>
      </c>
    </row>
    <row r="958" spans="33:34" x14ac:dyDescent="0.35">
      <c r="AG958" s="1">
        <v>660</v>
      </c>
      <c r="AH958" s="3">
        <f t="shared" si="21"/>
        <v>711.35549269681303</v>
      </c>
    </row>
    <row r="959" spans="33:34" x14ac:dyDescent="0.35">
      <c r="AG959" s="1">
        <v>661</v>
      </c>
      <c r="AH959" s="3">
        <f t="shared" si="21"/>
        <v>711.05205399478064</v>
      </c>
    </row>
    <row r="960" spans="33:34" x14ac:dyDescent="0.35">
      <c r="AG960" s="1">
        <v>662</v>
      </c>
      <c r="AH960" s="3">
        <f t="shared" si="21"/>
        <v>710.74986292757262</v>
      </c>
    </row>
    <row r="961" spans="33:34" x14ac:dyDescent="0.35">
      <c r="AG961" s="1">
        <v>663</v>
      </c>
      <c r="AH961" s="3">
        <f t="shared" si="21"/>
        <v>710.44891342034634</v>
      </c>
    </row>
    <row r="962" spans="33:34" x14ac:dyDescent="0.35">
      <c r="AG962" s="1">
        <v>664</v>
      </c>
      <c r="AH962" s="3">
        <f t="shared" si="21"/>
        <v>710.1491994348653</v>
      </c>
    </row>
    <row r="963" spans="33:34" x14ac:dyDescent="0.35">
      <c r="AG963" s="1">
        <v>665</v>
      </c>
      <c r="AH963" s="3">
        <f t="shared" si="21"/>
        <v>709.85071496922615</v>
      </c>
    </row>
    <row r="964" spans="33:34" x14ac:dyDescent="0.35">
      <c r="AG964" s="1">
        <v>666</v>
      </c>
      <c r="AH964" s="3">
        <f t="shared" si="21"/>
        <v>709.5534540575876</v>
      </c>
    </row>
    <row r="965" spans="33:34" x14ac:dyDescent="0.35">
      <c r="AG965" s="1">
        <v>667</v>
      </c>
      <c r="AH965" s="3">
        <f t="shared" si="21"/>
        <v>709.25741076990175</v>
      </c>
    </row>
    <row r="966" spans="33:34" x14ac:dyDescent="0.35">
      <c r="AG966" s="1">
        <v>668</v>
      </c>
      <c r="AH966" s="3">
        <f t="shared" si="21"/>
        <v>708.96257921164795</v>
      </c>
    </row>
    <row r="967" spans="33:34" x14ac:dyDescent="0.35">
      <c r="AG967" s="1">
        <v>669</v>
      </c>
      <c r="AH967" s="3">
        <f t="shared" si="21"/>
        <v>708.66895352356948</v>
      </c>
    </row>
    <row r="968" spans="33:34" x14ac:dyDescent="0.35">
      <c r="AG968" s="1">
        <v>670</v>
      </c>
      <c r="AH968" s="3">
        <f t="shared" si="21"/>
        <v>708.37652788141168</v>
      </c>
    </row>
    <row r="969" spans="33:34" x14ac:dyDescent="0.35">
      <c r="AG969" s="1">
        <v>671</v>
      </c>
      <c r="AH969" s="3">
        <f t="shared" si="21"/>
        <v>708.08529649566265</v>
      </c>
    </row>
    <row r="970" spans="33:34" x14ac:dyDescent="0.35">
      <c r="AG970" s="1">
        <v>672</v>
      </c>
      <c r="AH970" s="3">
        <f t="shared" si="21"/>
        <v>707.79525361129731</v>
      </c>
    </row>
    <row r="971" spans="33:34" x14ac:dyDescent="0.35">
      <c r="AG971" s="1">
        <v>673</v>
      </c>
      <c r="AH971" s="3">
        <f t="shared" si="21"/>
        <v>707.50639350752249</v>
      </c>
    </row>
    <row r="972" spans="33:34" x14ac:dyDescent="0.35">
      <c r="AG972" s="1">
        <v>674</v>
      </c>
      <c r="AH972" s="3">
        <f t="shared" si="21"/>
        <v>707.21871049752451</v>
      </c>
    </row>
    <row r="973" spans="33:34" x14ac:dyDescent="0.35">
      <c r="AG973" s="1">
        <v>675</v>
      </c>
      <c r="AH973" s="3">
        <f t="shared" si="21"/>
        <v>706.93219892821969</v>
      </c>
    </row>
    <row r="974" spans="33:34" x14ac:dyDescent="0.35">
      <c r="AG974" s="1">
        <v>676</v>
      </c>
      <c r="AH974" s="3">
        <f t="shared" si="21"/>
        <v>706.64685318000602</v>
      </c>
    </row>
    <row r="975" spans="33:34" x14ac:dyDescent="0.35">
      <c r="AG975" s="1">
        <v>677</v>
      </c>
      <c r="AH975" s="3">
        <f t="shared" si="21"/>
        <v>706.36266766651806</v>
      </c>
    </row>
    <row r="976" spans="33:34" x14ac:dyDescent="0.35">
      <c r="AG976" s="1">
        <v>678</v>
      </c>
      <c r="AH976" s="3">
        <f t="shared" si="21"/>
        <v>706.07963683438368</v>
      </c>
    </row>
    <row r="977" spans="33:34" x14ac:dyDescent="0.35">
      <c r="AG977" s="1">
        <v>679</v>
      </c>
      <c r="AH977" s="3">
        <f t="shared" si="21"/>
        <v>705.79775516298207</v>
      </c>
    </row>
    <row r="978" spans="33:34" x14ac:dyDescent="0.35">
      <c r="AG978" s="1">
        <v>680</v>
      </c>
      <c r="AH978" s="3">
        <f t="shared" si="21"/>
        <v>705.51701716420541</v>
      </c>
    </row>
    <row r="979" spans="33:34" x14ac:dyDescent="0.35">
      <c r="AG979" s="1">
        <v>681</v>
      </c>
      <c r="AH979" s="3">
        <f t="shared" si="21"/>
        <v>705.23741738222145</v>
      </c>
    </row>
    <row r="980" spans="33:34" x14ac:dyDescent="0.35">
      <c r="AG980" s="1">
        <v>682</v>
      </c>
      <c r="AH980" s="3">
        <f t="shared" si="21"/>
        <v>704.95895039323864</v>
      </c>
    </row>
    <row r="981" spans="33:34" x14ac:dyDescent="0.35">
      <c r="AG981" s="1">
        <v>683</v>
      </c>
      <c r="AH981" s="3">
        <f t="shared" si="21"/>
        <v>704.68161080527341</v>
      </c>
    </row>
    <row r="982" spans="33:34" x14ac:dyDescent="0.35">
      <c r="AG982" s="1">
        <v>684</v>
      </c>
      <c r="AH982" s="3">
        <f t="shared" si="21"/>
        <v>704.40539325791906</v>
      </c>
    </row>
    <row r="983" spans="33:34" x14ac:dyDescent="0.35">
      <c r="AG983" s="1">
        <v>685</v>
      </c>
      <c r="AH983" s="3">
        <f t="shared" si="21"/>
        <v>704.1302924221169</v>
      </c>
    </row>
    <row r="984" spans="33:34" x14ac:dyDescent="0.35">
      <c r="AG984" s="1">
        <v>686</v>
      </c>
      <c r="AH984" s="3">
        <f t="shared" si="21"/>
        <v>703.85630299993011</v>
      </c>
    </row>
    <row r="985" spans="33:34" x14ac:dyDescent="0.35">
      <c r="AG985" s="1">
        <v>687</v>
      </c>
      <c r="AH985" s="3">
        <f t="shared" si="21"/>
        <v>703.58341972431788</v>
      </c>
    </row>
    <row r="986" spans="33:34" x14ac:dyDescent="0.35">
      <c r="AG986" s="1">
        <v>688</v>
      </c>
      <c r="AH986" s="3">
        <f t="shared" si="21"/>
        <v>703.31163735891357</v>
      </c>
    </row>
    <row r="987" spans="33:34" x14ac:dyDescent="0.35">
      <c r="AG987" s="1">
        <v>689</v>
      </c>
      <c r="AH987" s="3">
        <f t="shared" si="21"/>
        <v>703.04095069780271</v>
      </c>
    </row>
    <row r="988" spans="33:34" x14ac:dyDescent="0.35">
      <c r="AG988" s="1">
        <v>690</v>
      </c>
      <c r="AH988" s="3">
        <f t="shared" si="21"/>
        <v>702.77135456530482</v>
      </c>
    </row>
    <row r="989" spans="33:34" x14ac:dyDescent="0.35">
      <c r="AG989" s="1">
        <v>691</v>
      </c>
      <c r="AH989" s="3">
        <f t="shared" si="21"/>
        <v>702.50284381575557</v>
      </c>
    </row>
    <row r="990" spans="33:34" x14ac:dyDescent="0.35">
      <c r="AG990" s="1">
        <v>692</v>
      </c>
      <c r="AH990" s="3">
        <f t="shared" si="21"/>
        <v>702.23541333329263</v>
      </c>
    </row>
    <row r="991" spans="33:34" x14ac:dyDescent="0.35">
      <c r="AG991" s="1">
        <v>693</v>
      </c>
      <c r="AH991" s="3">
        <f t="shared" si="21"/>
        <v>701.96905803164077</v>
      </c>
    </row>
    <row r="992" spans="33:34" x14ac:dyDescent="0.35">
      <c r="AG992" s="1">
        <v>694</v>
      </c>
      <c r="AH992" s="3">
        <f t="shared" si="21"/>
        <v>701.70377285390123</v>
      </c>
    </row>
    <row r="993" spans="33:34" x14ac:dyDescent="0.35">
      <c r="AG993" s="1">
        <v>695</v>
      </c>
      <c r="AH993" s="3">
        <f t="shared" si="21"/>
        <v>701.43955277234249</v>
      </c>
    </row>
    <row r="994" spans="33:34" x14ac:dyDescent="0.35">
      <c r="AG994" s="1">
        <v>696</v>
      </c>
      <c r="AH994" s="3">
        <f t="shared" si="21"/>
        <v>701.17639278819081</v>
      </c>
    </row>
    <row r="995" spans="33:34" x14ac:dyDescent="0.35">
      <c r="AG995" s="1">
        <v>697</v>
      </c>
      <c r="AH995" s="3">
        <f t="shared" si="21"/>
        <v>700.91428793142552</v>
      </c>
    </row>
    <row r="996" spans="33:34" x14ac:dyDescent="0.35">
      <c r="AG996" s="1">
        <v>698</v>
      </c>
      <c r="AH996" s="3">
        <f t="shared" si="21"/>
        <v>700.65323326057398</v>
      </c>
    </row>
    <row r="997" spans="33:34" x14ac:dyDescent="0.35">
      <c r="AG997" s="1">
        <v>699</v>
      </c>
      <c r="AH997" s="3">
        <f t="shared" si="21"/>
        <v>700.39322386250888</v>
      </c>
    </row>
    <row r="998" spans="33:34" x14ac:dyDescent="0.35">
      <c r="AG998" s="1">
        <v>700</v>
      </c>
      <c r="AH998" s="3">
        <f t="shared" si="21"/>
        <v>700.13425485224775</v>
      </c>
    </row>
    <row r="999" spans="33:34" x14ac:dyDescent="0.35">
      <c r="AG999" s="1">
        <v>701</v>
      </c>
      <c r="AH999" s="3">
        <f t="shared" si="21"/>
        <v>699.87632137275375</v>
      </c>
    </row>
    <row r="1000" spans="33:34" x14ac:dyDescent="0.35">
      <c r="AG1000" s="1">
        <v>702</v>
      </c>
      <c r="AH1000" s="3">
        <f t="shared" si="21"/>
        <v>699.61941859473757</v>
      </c>
    </row>
    <row r="1001" spans="33:34" x14ac:dyDescent="0.35">
      <c r="AG1001" s="1">
        <v>703</v>
      </c>
      <c r="AH1001" s="3">
        <f t="shared" si="21"/>
        <v>699.36354171646235</v>
      </c>
    </row>
    <row r="1002" spans="33:34" x14ac:dyDescent="0.35">
      <c r="AG1002" s="1">
        <v>704</v>
      </c>
      <c r="AH1002" s="3">
        <f t="shared" si="21"/>
        <v>699.10868596354931</v>
      </c>
    </row>
    <row r="1003" spans="33:34" x14ac:dyDescent="0.35">
      <c r="AG1003" s="1">
        <v>705</v>
      </c>
      <c r="AH1003" s="3">
        <f t="shared" si="21"/>
        <v>698.85484658878522</v>
      </c>
    </row>
    <row r="1004" spans="33:34" x14ac:dyDescent="0.35">
      <c r="AG1004" s="1">
        <v>706</v>
      </c>
      <c r="AH1004" s="3">
        <f t="shared" si="21"/>
        <v>698.6020188719317</v>
      </c>
    </row>
    <row r="1005" spans="33:34" x14ac:dyDescent="0.35">
      <c r="AG1005" s="1">
        <v>707</v>
      </c>
      <c r="AH1005" s="3">
        <f t="shared" si="21"/>
        <v>698.35019811953543</v>
      </c>
    </row>
    <row r="1006" spans="33:34" x14ac:dyDescent="0.35">
      <c r="AG1006" s="1">
        <v>708</v>
      </c>
      <c r="AH1006" s="3">
        <f t="shared" si="21"/>
        <v>698.0993796647416</v>
      </c>
    </row>
    <row r="1007" spans="33:34" x14ac:dyDescent="0.35">
      <c r="AG1007" s="1">
        <v>709</v>
      </c>
      <c r="AH1007" s="3">
        <f t="shared" ref="AH1007:AH1029" si="22">+$AC$287*$AB$291/((1-(1+$AC$287)^-AG1007))/(1+$AC$287)</f>
        <v>697.84955886710657</v>
      </c>
    </row>
    <row r="1008" spans="33:34" x14ac:dyDescent="0.35">
      <c r="AG1008" s="1">
        <v>710</v>
      </c>
      <c r="AH1008" s="3">
        <f t="shared" si="22"/>
        <v>697.60073111241456</v>
      </c>
    </row>
    <row r="1009" spans="33:34" x14ac:dyDescent="0.35">
      <c r="AG1009" s="1">
        <v>711</v>
      </c>
      <c r="AH1009" s="3">
        <f t="shared" si="22"/>
        <v>697.35289181249391</v>
      </c>
    </row>
    <row r="1010" spans="33:34" x14ac:dyDescent="0.35">
      <c r="AG1010" s="1">
        <v>712</v>
      </c>
      <c r="AH1010" s="3">
        <f t="shared" si="22"/>
        <v>697.10603640503621</v>
      </c>
    </row>
    <row r="1011" spans="33:34" x14ac:dyDescent="0.35">
      <c r="AG1011" s="1">
        <v>713</v>
      </c>
      <c r="AH1011" s="3">
        <f t="shared" si="22"/>
        <v>696.86016035341572</v>
      </c>
    </row>
    <row r="1012" spans="33:34" x14ac:dyDescent="0.35">
      <c r="AG1012" s="1">
        <v>714</v>
      </c>
      <c r="AH1012" s="3">
        <f t="shared" si="22"/>
        <v>696.61525914651213</v>
      </c>
    </row>
    <row r="1013" spans="33:34" x14ac:dyDescent="0.35">
      <c r="AG1013" s="1">
        <v>715</v>
      </c>
      <c r="AH1013" s="3">
        <f t="shared" si="22"/>
        <v>696.37132829853272</v>
      </c>
    </row>
    <row r="1014" spans="33:34" x14ac:dyDescent="0.35">
      <c r="AG1014" s="1">
        <v>716</v>
      </c>
      <c r="AH1014" s="3">
        <f t="shared" si="22"/>
        <v>696.12836334883707</v>
      </c>
    </row>
    <row r="1015" spans="33:34" x14ac:dyDescent="0.35">
      <c r="AG1015" s="1">
        <v>717</v>
      </c>
      <c r="AH1015" s="3">
        <f t="shared" si="22"/>
        <v>695.88635986176394</v>
      </c>
    </row>
    <row r="1016" spans="33:34" x14ac:dyDescent="0.35">
      <c r="AG1016" s="1">
        <v>718</v>
      </c>
      <c r="AH1016" s="3">
        <f t="shared" si="22"/>
        <v>695.64531342645762</v>
      </c>
    </row>
    <row r="1017" spans="33:34" x14ac:dyDescent="0.35">
      <c r="AG1017" s="1">
        <v>719</v>
      </c>
      <c r="AH1017" s="3">
        <f t="shared" si="22"/>
        <v>695.40521965669814</v>
      </c>
    </row>
    <row r="1018" spans="33:34" x14ac:dyDescent="0.35">
      <c r="AG1018" s="1">
        <v>720</v>
      </c>
      <c r="AH1018" s="3">
        <f t="shared" si="22"/>
        <v>695.16607419073023</v>
      </c>
    </row>
    <row r="1019" spans="33:34" x14ac:dyDescent="0.35">
      <c r="AG1019" s="1">
        <v>721</v>
      </c>
      <c r="AH1019" s="3">
        <f t="shared" si="22"/>
        <v>694.9278726910967</v>
      </c>
    </row>
    <row r="1020" spans="33:34" x14ac:dyDescent="0.35">
      <c r="AG1020" s="1">
        <v>722</v>
      </c>
      <c r="AH1020" s="3">
        <f t="shared" si="22"/>
        <v>694.69061084447014</v>
      </c>
    </row>
    <row r="1021" spans="33:34" x14ac:dyDescent="0.35">
      <c r="AG1021" s="1">
        <v>723</v>
      </c>
      <c r="AH1021" s="3">
        <f t="shared" si="22"/>
        <v>694.45428436148848</v>
      </c>
    </row>
    <row r="1022" spans="33:34" x14ac:dyDescent="0.35">
      <c r="AG1022" s="1">
        <v>724</v>
      </c>
      <c r="AH1022" s="3">
        <f t="shared" si="22"/>
        <v>694.21888897659085</v>
      </c>
    </row>
    <row r="1023" spans="33:34" x14ac:dyDescent="0.35">
      <c r="AG1023" s="1">
        <v>725</v>
      </c>
      <c r="AH1023" s="3">
        <f t="shared" si="22"/>
        <v>693.98442044785395</v>
      </c>
    </row>
    <row r="1024" spans="33:34" x14ac:dyDescent="0.35">
      <c r="AG1024" s="1">
        <v>726</v>
      </c>
      <c r="AH1024" s="3">
        <f t="shared" si="22"/>
        <v>693.75087455683172</v>
      </c>
    </row>
    <row r="1025" spans="33:34" x14ac:dyDescent="0.35">
      <c r="AG1025" s="1">
        <v>727</v>
      </c>
      <c r="AH1025" s="3">
        <f t="shared" si="22"/>
        <v>693.51824710839514</v>
      </c>
    </row>
    <row r="1026" spans="33:34" x14ac:dyDescent="0.35">
      <c r="AG1026" s="1">
        <v>728</v>
      </c>
      <c r="AH1026" s="3">
        <f t="shared" si="22"/>
        <v>693.28653393057277</v>
      </c>
    </row>
    <row r="1027" spans="33:34" x14ac:dyDescent="0.35">
      <c r="AG1027" s="1">
        <v>729</v>
      </c>
      <c r="AH1027" s="3">
        <f t="shared" si="22"/>
        <v>693.05573087439416</v>
      </c>
    </row>
    <row r="1028" spans="33:34" x14ac:dyDescent="0.35">
      <c r="AG1028" s="1">
        <v>730</v>
      </c>
      <c r="AH1028" s="3">
        <f t="shared" si="22"/>
        <v>692.82583381373342</v>
      </c>
    </row>
    <row r="1029" spans="33:34" x14ac:dyDescent="0.35">
      <c r="AG1029" s="1">
        <v>731</v>
      </c>
      <c r="AH1029" s="3">
        <f t="shared" si="22"/>
        <v>692.59683864515398</v>
      </c>
    </row>
  </sheetData>
  <sheetProtection algorithmName="SHA-512" hashValue="oa5rXXurw0MdwIGuLubTddkp8afZ6vX89IX66AnCkYoowgxadw55fYGMLTnx6Ga4sWF4xWL2KkOhjQSDILGuOA==" saltValue="wMF8Q/dyym3AKyPlhn20bQ==" spinCount="100000" sheet="1" objects="1" scenarios="1" selectLockedCells="1" selectUnlockedCells="1"/>
  <customSheetViews>
    <customSheetView guid="{46C8458F-774D-447D-ADF8-C402A19C14FC}" state="hidden">
      <selection activeCell="A2" sqref="A2"/>
      <pageMargins left="0.7" right="0.7" top="0.75" bottom="0.75" header="0.3" footer="0.3"/>
    </customSheetView>
  </customSheetViews>
  <dataValidations count="1">
    <dataValidation type="list" allowBlank="1" showInputMessage="1" showErrorMessage="1" sqref="AB287 AB294" xr:uid="{DBE33123-F9C1-424C-AF25-35D44DC11A8D}">
      <formula1>$AH$282:$AH$285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78a4a3-d468-4b4f-9a2d-9887a6a52558">
      <Terms xmlns="http://schemas.microsoft.com/office/infopath/2007/PartnerControls"/>
    </lcf76f155ced4ddcb4097134ff3c332f>
    <TaxCatchAll xmlns="69c8b88b-e9b8-4911-903b-87ecb301bd82" xsi:nil="true"/>
    <MediaLengthInSeconds xmlns="3878a4a3-d468-4b4f-9a2d-9887a6a525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5EF5C38348644EA463239113B55752" ma:contentTypeVersion="15" ma:contentTypeDescription="Criar um novo documento." ma:contentTypeScope="" ma:versionID="96075b6ad6530f2afe6037d936073e86">
  <xsd:schema xmlns:xsd="http://www.w3.org/2001/XMLSchema" xmlns:xs="http://www.w3.org/2001/XMLSchema" xmlns:p="http://schemas.microsoft.com/office/2006/metadata/properties" xmlns:ns2="69c8b88b-e9b8-4911-903b-87ecb301bd82" xmlns:ns3="3878a4a3-d468-4b4f-9a2d-9887a6a52558" targetNamespace="http://schemas.microsoft.com/office/2006/metadata/properties" ma:root="true" ma:fieldsID="3c49d27f6d23226cfe0dada64828a7c4" ns2:_="" ns3:_="">
    <xsd:import namespace="69c8b88b-e9b8-4911-903b-87ecb301bd82"/>
    <xsd:import namespace="3878a4a3-d468-4b4f-9a2d-9887a6a525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8b88b-e9b8-4911-903b-87ecb301bd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314ef39-275d-4d5e-8b21-6260385bd01f}" ma:internalName="TaxCatchAll" ma:showField="CatchAllData" ma:web="69c8b88b-e9b8-4911-903b-87ecb301b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8a4a3-d468-4b4f-9a2d-9887a6a52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765f0f38-32b7-4ed7-910a-d2653405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221C63-0BEA-4CA3-997C-4067E0E347A6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69c8b88b-e9b8-4911-903b-87ecb301bd82"/>
    <ds:schemaRef ds:uri="3878a4a3-d468-4b4f-9a2d-9887a6a52558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BB5829C-15B3-47DA-AA2A-6365A4AE8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8b88b-e9b8-4911-903b-87ecb301bd82"/>
    <ds:schemaRef ds:uri="3878a4a3-d468-4b4f-9a2d-9887a6a52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1C5E3-E3B5-4222-8966-560A242287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Simulador PPR</vt:lpstr>
      <vt:lpstr>BackOffice</vt:lpstr>
      <vt:lpstr>'Simulador PPR'!Área_de_Impressão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Nuno Pereira (Sixty-Degrees)</dc:creator>
  <cp:keywords/>
  <dc:description/>
  <cp:lastModifiedBy>Antonio Marques Dias</cp:lastModifiedBy>
  <cp:revision/>
  <cp:lastPrinted>2025-04-10T14:35:25Z</cp:lastPrinted>
  <dcterms:created xsi:type="dcterms:W3CDTF">2019-01-16T10:06:38Z</dcterms:created>
  <dcterms:modified xsi:type="dcterms:W3CDTF">2025-04-10T14:36:47Z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0x010100EF5EF5C38348644EA463239113B55752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